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G:\ExtReptg\MD&amp;A Dec 31, 2021\Q4 December 31, 2021\01. Top File\1. Drafts\WEB\"/>
    </mc:Choice>
  </mc:AlternateContent>
  <xr:revisionPtr revIDLastSave="0" documentId="13_ncr:1_{5FB5CD07-261D-4FC1-8B2D-BF07CED143D3}" xr6:coauthVersionLast="45" xr6:coauthVersionMax="47" xr10:uidLastSave="{00000000-0000-0000-0000-000000000000}"/>
  <bookViews>
    <workbookView xWindow="0" yWindow="300" windowWidth="20490" windowHeight="10620" tabRatio="813" activeTab="3" xr2:uid="{00000000-000D-0000-FFFF-FFFF00000000}"/>
  </bookViews>
  <sheets>
    <sheet name="Quarterly" sheetId="7" r:id="rId1"/>
    <sheet name="P&amp;L 5Y" sheetId="8" r:id="rId2"/>
    <sheet name="BS 5Y" sheetId="9" r:id="rId3"/>
    <sheet name="P&amp;L" sheetId="2" r:id="rId4"/>
    <sheet name="Comprehensive Income" sheetId="10" r:id="rId5"/>
    <sheet name="Balance Sheet" sheetId="4" r:id="rId6"/>
    <sheet name="Changes in equity YTD" sheetId="6" r:id="rId7"/>
    <sheet name="Cash Flow" sheetId="1" r:id="rId8"/>
  </sheets>
  <definedNames>
    <definedName name="_Fill" localSheetId="2" hidden="1">#REF!</definedName>
    <definedName name="_Fill" localSheetId="4" hidden="1">#REF!</definedName>
    <definedName name="_Fill" hidden="1">#REF!</definedName>
    <definedName name="_Key1" localSheetId="2" hidden="1">#REF!</definedName>
    <definedName name="_Key1" localSheetId="4" hidden="1">#REF!</definedName>
    <definedName name="_Key1" hidden="1">#REF!</definedName>
    <definedName name="_Order1" hidden="1">255</definedName>
    <definedName name="_Sort" localSheetId="2" hidden="1">#REF!</definedName>
    <definedName name="_Sort" localSheetId="4" hidden="1">#REF!</definedName>
    <definedName name="_Sort" hidden="1">#REF!</definedName>
    <definedName name="BAG_BC" localSheetId="1" hidden="1">#N/A</definedName>
    <definedName name="BAG_BC" localSheetId="0" hidden="1">#N/A</definedName>
    <definedName name="BAG_BC" hidden="1">#N/A</definedName>
    <definedName name="e" localSheetId="1" hidden="1">#N/A</definedName>
    <definedName name="e" localSheetId="0" hidden="1">#N/A</definedName>
    <definedName name="e" hidden="1">#N/A</definedName>
    <definedName name="mol" localSheetId="2" hidden="1">Main.SAPF4Help()</definedName>
    <definedName name="mol" localSheetId="4" hidden="1">Main.SAPF4Help()</definedName>
    <definedName name="mol" localSheetId="1" hidden="1">Main.SAPF4Help()</definedName>
    <definedName name="mol" localSheetId="0" hidden="1">Main.SAPF4Help()</definedName>
    <definedName name="mol" hidden="1">Main.SAPF4Help()</definedName>
    <definedName name="_xlnm.Print_Area" localSheetId="5">'Balance Sheet'!$A$1:$H$52</definedName>
    <definedName name="_xlnm.Print_Area" localSheetId="2">'BS 5Y'!$A$1:$M$52</definedName>
    <definedName name="_xlnm.Print_Area" localSheetId="7">'Cash Flow'!$A$1:$G$68</definedName>
    <definedName name="_xlnm.Print_Area" localSheetId="6">'Changes in equity YTD'!$A$1:$AA$40</definedName>
    <definedName name="_xlnm.Print_Area" localSheetId="1">'P&amp;L 5Y'!$A$1:$L$54</definedName>
    <definedName name="_xlnm.Print_Area" localSheetId="0">Quarterly!$A$1:$L$29</definedName>
    <definedName name="SAPFuncF4Help" localSheetId="2" hidden="1">Main.SAPF4Help()</definedName>
    <definedName name="SAPFuncF4Help" localSheetId="4" hidden="1">Main.SAPF4Help()</definedName>
    <definedName name="SAPFuncF4Help" localSheetId="1" hidden="1">Main.SAPF4Help()</definedName>
    <definedName name="SAPFuncF4Help" localSheetId="0" hidden="1">Main.SAPF4Help()</definedName>
    <definedName name="SAPFuncF4Help" hidden="1">Main.SAPF4Help()</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6" i="2" l="1"/>
  <c r="G24" i="9"/>
  <c r="I24" i="9"/>
  <c r="K24" i="9"/>
  <c r="I15" i="9"/>
  <c r="I25" i="9" s="1"/>
  <c r="F10" i="2"/>
  <c r="D10" i="2"/>
  <c r="D15" i="2" s="1"/>
  <c r="D18" i="2" s="1"/>
  <c r="D20" i="2" s="1"/>
  <c r="D22" i="2" s="1"/>
  <c r="F36" i="2"/>
  <c r="E9" i="8"/>
  <c r="E12" i="8" s="1"/>
  <c r="E14" i="8" s="1"/>
  <c r="E16" i="8" s="1"/>
  <c r="G9" i="8"/>
  <c r="G12" i="8" s="1"/>
  <c r="G14" i="8" s="1"/>
  <c r="G16" i="8" s="1"/>
  <c r="I9" i="8"/>
  <c r="I12" i="8" s="1"/>
  <c r="I14" i="8" s="1"/>
  <c r="I16" i="8" s="1"/>
  <c r="K9" i="8"/>
  <c r="K12" i="8" s="1"/>
  <c r="K14" i="8" s="1"/>
  <c r="K16" i="8" s="1"/>
  <c r="C9" i="8"/>
  <c r="C12" i="8" s="1"/>
  <c r="C14" i="8" s="1"/>
  <c r="C16" i="8" s="1"/>
  <c r="D14" i="7"/>
  <c r="D16" i="7" s="1"/>
  <c r="E14" i="7"/>
  <c r="F14" i="7"/>
  <c r="F16" i="7" s="1"/>
  <c r="G14" i="7"/>
  <c r="G16" i="7" s="1"/>
  <c r="H14" i="7"/>
  <c r="I14" i="7"/>
  <c r="J14" i="7"/>
  <c r="K14" i="7"/>
  <c r="L14" i="7"/>
  <c r="C14" i="7"/>
  <c r="C16" i="7" s="1"/>
  <c r="F27" i="10"/>
  <c r="D27" i="10"/>
  <c r="D16" i="10"/>
  <c r="J24" i="6"/>
  <c r="V24" i="6"/>
  <c r="Z24" i="6"/>
  <c r="D44" i="4"/>
  <c r="D22" i="4"/>
  <c r="D38" i="10"/>
  <c r="D33" i="10"/>
  <c r="D31" i="2"/>
  <c r="D26" i="2"/>
  <c r="C48" i="9"/>
  <c r="G43" i="9"/>
  <c r="I35" i="9"/>
  <c r="G35" i="9"/>
  <c r="C24" i="9"/>
  <c r="D20" i="7"/>
  <c r="C20" i="7"/>
  <c r="E16" i="7"/>
  <c r="D28" i="10" l="1"/>
  <c r="G44" i="9"/>
  <c r="E15" i="9"/>
  <c r="E24" i="9"/>
  <c r="E25" i="9" l="1"/>
  <c r="E48" i="9"/>
  <c r="G48" i="9"/>
  <c r="G49" i="9" s="1"/>
  <c r="K48" i="9"/>
  <c r="I48" i="9"/>
  <c r="C43" i="9"/>
  <c r="E43" i="9"/>
  <c r="I43" i="9"/>
  <c r="I44" i="9" s="1"/>
  <c r="K43" i="9"/>
  <c r="C35" i="9"/>
  <c r="E35" i="9"/>
  <c r="K35" i="9"/>
  <c r="K44" i="9" s="1"/>
  <c r="C15" i="9"/>
  <c r="C25" i="9" s="1"/>
  <c r="K15" i="9"/>
  <c r="K25" i="9" s="1"/>
  <c r="G15" i="9"/>
  <c r="G25" i="9" s="1"/>
  <c r="G20" i="7"/>
  <c r="F20" i="7"/>
  <c r="E20" i="7"/>
  <c r="L20" i="7"/>
  <c r="K20" i="7"/>
  <c r="J20" i="7"/>
  <c r="I20" i="7"/>
  <c r="H20" i="7"/>
  <c r="L16" i="7"/>
  <c r="J16" i="7"/>
  <c r="I16" i="7"/>
  <c r="K16" i="7"/>
  <c r="H16" i="7"/>
  <c r="E44" i="9" l="1"/>
  <c r="C44" i="9"/>
  <c r="C49" i="9" s="1"/>
  <c r="I49" i="9"/>
  <c r="E49" i="9"/>
  <c r="K49" i="9"/>
  <c r="D48" i="1"/>
  <c r="D34" i="1"/>
  <c r="D22" i="1"/>
  <c r="F48" i="1"/>
  <c r="F34" i="1"/>
  <c r="F22" i="1"/>
  <c r="X24" i="6"/>
  <c r="T24" i="6"/>
  <c r="R24" i="6"/>
  <c r="P24" i="6"/>
  <c r="L24" i="6"/>
  <c r="V12" i="6"/>
  <c r="V20" i="6" s="1"/>
  <c r="V33" i="6" s="1"/>
  <c r="X12" i="6"/>
  <c r="X20" i="6" s="1"/>
  <c r="Z12" i="6"/>
  <c r="Z20" i="6" s="1"/>
  <c r="Z33" i="6" s="1"/>
  <c r="T12" i="6"/>
  <c r="T20" i="6" s="1"/>
  <c r="R12" i="6"/>
  <c r="R20" i="6" s="1"/>
  <c r="P12" i="6"/>
  <c r="P20" i="6" s="1"/>
  <c r="L12" i="6"/>
  <c r="L20" i="6" s="1"/>
  <c r="J12" i="6"/>
  <c r="J20" i="6" s="1"/>
  <c r="J33" i="6" s="1"/>
  <c r="D39" i="4"/>
  <c r="D32" i="4"/>
  <c r="D16" i="4"/>
  <c r="D23" i="4" s="1"/>
  <c r="F44" i="4"/>
  <c r="F39" i="4"/>
  <c r="F32" i="4"/>
  <c r="F22" i="4"/>
  <c r="F16" i="4"/>
  <c r="F38" i="10"/>
  <c r="D29" i="10"/>
  <c r="F33" i="10"/>
  <c r="F16" i="10"/>
  <c r="F28" i="10" s="1"/>
  <c r="F31" i="2"/>
  <c r="F26" i="2"/>
  <c r="F15" i="2"/>
  <c r="F18" i="2" s="1"/>
  <c r="F20" i="2" s="1"/>
  <c r="F22" i="2" s="1"/>
  <c r="D52" i="1" l="1"/>
  <c r="D54" i="1" s="1"/>
  <c r="P33" i="6"/>
  <c r="L33" i="6"/>
  <c r="X33" i="6"/>
  <c r="T33" i="6"/>
  <c r="R33" i="6"/>
  <c r="D40" i="4"/>
  <c r="D45" i="4" s="1"/>
  <c r="F40" i="4"/>
  <c r="F45" i="4" s="1"/>
  <c r="F23" i="4"/>
  <c r="F29" i="10"/>
  <c r="F52" i="1"/>
  <c r="F54" i="1" s="1"/>
  <c r="D24" i="6"/>
  <c r="F24" i="6"/>
  <c r="H24" i="6"/>
  <c r="N24" i="6"/>
  <c r="E39" i="4" l="1"/>
  <c r="E40" i="4" s="1"/>
  <c r="N12" i="6" l="1"/>
  <c r="N20" i="6" s="1"/>
  <c r="N33" i="6" s="1"/>
  <c r="H12" i="6"/>
  <c r="F12" i="6"/>
  <c r="F20" i="6" s="1"/>
  <c r="F33" i="6" s="1"/>
  <c r="D12" i="6"/>
  <c r="D20" i="6" s="1"/>
  <c r="D33" i="6" s="1"/>
  <c r="H20" i="6" l="1"/>
  <c r="H33" i="6" s="1"/>
</calcChain>
</file>

<file path=xl/sharedStrings.xml><?xml version="1.0" encoding="utf-8"?>
<sst xmlns="http://schemas.openxmlformats.org/spreadsheetml/2006/main" count="393" uniqueCount="270">
  <si>
    <t>BOMBARDIER INC.</t>
  </si>
  <si>
    <t>CONSOLIDATED STATEMENTS OF CASH FLOWS</t>
  </si>
  <si>
    <t>(in millions of U.S. dollars)</t>
  </si>
  <si>
    <t>Notes</t>
  </si>
  <si>
    <t>Operating activities</t>
  </si>
  <si>
    <t>Non-cash items</t>
  </si>
  <si>
    <t>Deferred income taxes</t>
  </si>
  <si>
    <t>Loss on repurchase of long-term debt</t>
  </si>
  <si>
    <t>Net change in non-cash balances</t>
  </si>
  <si>
    <t>Investing activities</t>
  </si>
  <si>
    <t>Additions to PP&amp;E and intangible assets</t>
  </si>
  <si>
    <t>Other</t>
  </si>
  <si>
    <t>Financing activities</t>
  </si>
  <si>
    <t>Net proceeds from issuance of long-term debt</t>
  </si>
  <si>
    <t>Repayments of long-term debt</t>
  </si>
  <si>
    <t>Cash paid for</t>
  </si>
  <si>
    <t>Interest</t>
  </si>
  <si>
    <t>Income taxes</t>
  </si>
  <si>
    <t>Cash received for</t>
  </si>
  <si>
    <t>CONSOLIDATED STATEMENTS OF INCOME</t>
  </si>
  <si>
    <t>(in millions of U.S. dollars, except per share amounts)</t>
  </si>
  <si>
    <t>Revenues</t>
  </si>
  <si>
    <t>Cost of sales</t>
  </si>
  <si>
    <t>Gross margin</t>
  </si>
  <si>
    <t>SG&amp;A</t>
  </si>
  <si>
    <t>R&amp;D</t>
  </si>
  <si>
    <t>Special items</t>
  </si>
  <si>
    <t>EBIT</t>
  </si>
  <si>
    <t>Financing expense</t>
  </si>
  <si>
    <t>Financing income</t>
  </si>
  <si>
    <t>EBT</t>
  </si>
  <si>
    <t>Attributable to</t>
  </si>
  <si>
    <t>Equity holders of Bombardier Inc.</t>
  </si>
  <si>
    <t>NCI</t>
  </si>
  <si>
    <t>EPS (in dollars)</t>
  </si>
  <si>
    <t xml:space="preserve">  Equity holders of Bombardier Inc.</t>
  </si>
  <si>
    <t>CONSOLIDATED STATEMENTS OF COMPREHENSIVE INCOME</t>
  </si>
  <si>
    <t>OCI</t>
  </si>
  <si>
    <t>Items that may be reclassified to net income</t>
  </si>
  <si>
    <t>CCTD</t>
  </si>
  <si>
    <t>Items that are never reclassified to net income</t>
  </si>
  <si>
    <t>Retirement benefits</t>
  </si>
  <si>
    <t>Total OCI</t>
  </si>
  <si>
    <t>CONSOLIDATED STATEMENTS OF FINANCIAL POSITION</t>
  </si>
  <si>
    <t>As at</t>
  </si>
  <si>
    <t>Assets</t>
  </si>
  <si>
    <t>Cash and cash equivalents</t>
  </si>
  <si>
    <t>Trade and other receivables</t>
  </si>
  <si>
    <t>Inventories</t>
  </si>
  <si>
    <t>Other financial assets</t>
  </si>
  <si>
    <t>Other assets</t>
  </si>
  <si>
    <t>Current assets</t>
  </si>
  <si>
    <t>PP&amp;E</t>
  </si>
  <si>
    <t>Aerospace program tooling</t>
  </si>
  <si>
    <t>Goodwill</t>
  </si>
  <si>
    <t>Non-current assets</t>
  </si>
  <si>
    <t>Liabilities</t>
  </si>
  <si>
    <t>Trade and other payables</t>
  </si>
  <si>
    <t>Provisions</t>
  </si>
  <si>
    <t>Other financial liabilities</t>
  </si>
  <si>
    <t>Other liabilities</t>
  </si>
  <si>
    <t>Current liabilities</t>
  </si>
  <si>
    <t>Long-term debt</t>
  </si>
  <si>
    <t>Non-current liabilities</t>
  </si>
  <si>
    <t>Attributable to equity holders of Bombardier Inc.</t>
  </si>
  <si>
    <t>Attributable to NCI</t>
  </si>
  <si>
    <t>Commitments and contingencies</t>
  </si>
  <si>
    <t>CONSOLIDATED STATEMENTS OF CHANGES IN EQUITY</t>
  </si>
  <si>
    <t>Share capital</t>
  </si>
  <si>
    <t>Accumulated OCI</t>
  </si>
  <si>
    <t>Preferred shares</t>
  </si>
  <si>
    <t>Common shares</t>
  </si>
  <si>
    <t>Contributed surplus</t>
  </si>
  <si>
    <t>Cash flow hedges</t>
  </si>
  <si>
    <t>Total</t>
  </si>
  <si>
    <t>(the quarterly data has been prepared in accordance with IAS 34, Interim financial reporting, except market price ranges)</t>
  </si>
  <si>
    <t>Fiscal years</t>
  </si>
  <si>
    <t>Fourth
quarter</t>
  </si>
  <si>
    <t>Third 
quarter</t>
  </si>
  <si>
    <t>Second 
quarter</t>
  </si>
  <si>
    <t>First 
quarter</t>
  </si>
  <si>
    <t>High</t>
  </si>
  <si>
    <t>Low</t>
  </si>
  <si>
    <t>HISTORICAL FINANCIAL SUMMARY</t>
  </si>
  <si>
    <t>General information</t>
  </si>
  <si>
    <t>Dividend per common share (in Canadian dollars)</t>
  </si>
  <si>
    <t>Dividend per preferred share (in Canadian dollars)</t>
  </si>
  <si>
    <t>Market price ranges (in Canadian dollars)</t>
  </si>
  <si>
    <t>Number of common shares (in millions)</t>
  </si>
  <si>
    <t>Book value per common share (in dollars)</t>
  </si>
  <si>
    <t>HISTORICAL FINANCIAL SUMMARY (CONTINUED)</t>
  </si>
  <si>
    <t xml:space="preserve">Deferred income taxes </t>
  </si>
  <si>
    <t>For the fiscal years ended December 31</t>
  </si>
  <si>
    <t>The notes are an integral part of these consolidated financial statements.</t>
  </si>
  <si>
    <t>Net income (loss)</t>
  </si>
  <si>
    <t xml:space="preserve">For the fiscal years ended </t>
  </si>
  <si>
    <t>Share of income of joint ventures and associates</t>
  </si>
  <si>
    <t xml:space="preserve">Fourth
quarter </t>
  </si>
  <si>
    <t>Remea-
surement losses</t>
  </si>
  <si>
    <t xml:space="preserve">           Total</t>
  </si>
  <si>
    <t xml:space="preserve">              NCI</t>
  </si>
  <si>
    <t>As at  December 31</t>
  </si>
  <si>
    <t xml:space="preserve">As at December 31 </t>
  </si>
  <si>
    <t>Market price range of Class B Subordinate Voting Shares (in Canadian dollars)</t>
  </si>
  <si>
    <t>Equity (deficit)</t>
  </si>
  <si>
    <t>(1)</t>
  </si>
  <si>
    <t>Class B Subordinate Voting Shares</t>
  </si>
  <si>
    <t>Warrants</t>
  </si>
  <si>
    <t>Dividends to NCI</t>
  </si>
  <si>
    <t>QUARTERLY DATA (UNAUDITED)</t>
  </si>
  <si>
    <t>Class A Shares</t>
  </si>
  <si>
    <t>2017</t>
  </si>
  <si>
    <t>Assets held for sale</t>
  </si>
  <si>
    <t xml:space="preserve">Share-based expense </t>
  </si>
  <si>
    <t xml:space="preserve">Liabilities directly associated with assets </t>
  </si>
  <si>
    <t>held for sale</t>
  </si>
  <si>
    <t>Other
retained 
earnings 
(deficit)</t>
  </si>
  <si>
    <t>Total 
equity
(deficit)</t>
  </si>
  <si>
    <t>Dividends received from joint ventures and associates</t>
  </si>
  <si>
    <t>Proceeds from disposals of PP&amp;E and intangible assets</t>
  </si>
  <si>
    <t>Effect of exchange rates on cash and cash equivalents</t>
  </si>
  <si>
    <t>(in millions of U.S. dollars, except per share amounts and number of common shares)</t>
  </si>
  <si>
    <t>2018</t>
  </si>
  <si>
    <t>Contract liabilities</t>
  </si>
  <si>
    <t>Contract assets</t>
  </si>
  <si>
    <t>(4)</t>
  </si>
  <si>
    <t xml:space="preserve">  FVOCI equity instruments</t>
  </si>
  <si>
    <t>FVOCI financial assets</t>
  </si>
  <si>
    <t>December 31</t>
  </si>
  <si>
    <t>FVOCI</t>
  </si>
  <si>
    <t xml:space="preserve">      Income taxes</t>
  </si>
  <si>
    <t xml:space="preserve">      CCTD</t>
  </si>
  <si>
    <t xml:space="preserve">     Net investments in foreign operations</t>
  </si>
  <si>
    <t xml:space="preserve">     Income taxes</t>
  </si>
  <si>
    <t xml:space="preserve">     Equity holders of Bombardier Inc.</t>
  </si>
  <si>
    <r>
      <rPr>
        <vertAlign val="superscript"/>
        <sz val="8"/>
        <rFont val="Arial"/>
        <family val="2"/>
      </rPr>
      <t>(1)</t>
    </r>
  </si>
  <si>
    <r>
      <rPr>
        <vertAlign val="superscript"/>
        <sz val="8"/>
        <rFont val="Arial"/>
        <family val="2"/>
      </rPr>
      <t>(2)</t>
    </r>
    <r>
      <rPr>
        <sz val="8"/>
        <rFont val="Arial"/>
        <family val="2"/>
      </rPr>
      <t xml:space="preserve">
</t>
    </r>
    <r>
      <rPr>
        <vertAlign val="superscript"/>
        <sz val="8"/>
        <rFont val="Arial"/>
        <family val="2"/>
      </rPr>
      <t xml:space="preserve">
</t>
    </r>
    <r>
      <rPr>
        <sz val="8"/>
        <rFont val="Arial"/>
        <family val="2"/>
      </rPr>
      <t xml:space="preserve">
</t>
    </r>
  </si>
  <si>
    <r>
      <rPr>
        <vertAlign val="superscript"/>
        <sz val="8"/>
        <rFont val="Arial"/>
        <family val="2"/>
      </rPr>
      <t>(3)</t>
    </r>
  </si>
  <si>
    <t xml:space="preserve">     Remeasurement of defined benefit plans</t>
  </si>
  <si>
    <t>Retained earnings (deficit)</t>
  </si>
  <si>
    <t>Issuance of NCI</t>
  </si>
  <si>
    <r>
      <t xml:space="preserve"> </t>
    </r>
    <r>
      <rPr>
        <sz val="9"/>
        <rFont val="Arial"/>
        <family val="2"/>
      </rPr>
      <t xml:space="preserve">     Foreign exchange re-evaluation</t>
    </r>
  </si>
  <si>
    <t>(5)</t>
  </si>
  <si>
    <t xml:space="preserve">  Options exercised</t>
  </si>
  <si>
    <t xml:space="preserve">  Dividends to NCI</t>
  </si>
  <si>
    <t xml:space="preserve">  Shares distributed - PSU plans</t>
  </si>
  <si>
    <t xml:space="preserve">  Share-based expense</t>
  </si>
  <si>
    <t xml:space="preserve">    OCI</t>
  </si>
  <si>
    <t>(2)</t>
  </si>
  <si>
    <t>(3)</t>
  </si>
  <si>
    <t>Investments in non-voting units of ACLP</t>
  </si>
  <si>
    <t xml:space="preserve">      Net loss on derivative financial instruments</t>
  </si>
  <si>
    <t>Net income (loss) from continuing operations</t>
  </si>
  <si>
    <t>Continuing operations</t>
  </si>
  <si>
    <t>Discontinued operations</t>
  </si>
  <si>
    <t xml:space="preserve">   Net change in cash flow hedges</t>
  </si>
  <si>
    <r>
      <t xml:space="preserve">      Reclassification to income or to the related non-financial asset</t>
    </r>
    <r>
      <rPr>
        <vertAlign val="superscript"/>
        <sz val="8"/>
        <color rgb="FF000000"/>
        <rFont val="Arial"/>
        <family val="2"/>
      </rPr>
      <t>(1)(2)</t>
    </r>
  </si>
  <si>
    <t xml:space="preserve">  Net unrealized gain </t>
  </si>
  <si>
    <t xml:space="preserve">  Retirement benefits</t>
  </si>
  <si>
    <t>Total comprehensive loss attributable to</t>
  </si>
  <si>
    <t xml:space="preserve"> equity holders of Bombardier Inc. </t>
  </si>
  <si>
    <t>Current portion of long-term debt</t>
  </si>
  <si>
    <t xml:space="preserve"> Total comprehensive income (loss)</t>
  </si>
  <si>
    <t xml:space="preserve"> As at December 31, 2020</t>
  </si>
  <si>
    <t xml:space="preserve">    taxes</t>
  </si>
  <si>
    <t xml:space="preserve">  Total comprehensive income (loss)</t>
  </si>
  <si>
    <r>
      <t>Amortization</t>
    </r>
    <r>
      <rPr>
        <vertAlign val="superscript"/>
        <sz val="9"/>
        <color rgb="FF000000"/>
        <rFont val="Arial"/>
        <family val="2"/>
      </rPr>
      <t>(1)</t>
    </r>
    <r>
      <rPr>
        <sz val="9"/>
        <color rgb="FF000000"/>
        <rFont val="Arial"/>
        <family val="2"/>
      </rPr>
      <t xml:space="preserve"> </t>
    </r>
  </si>
  <si>
    <t>Net proceeds from disposal of investment in associate and businesses</t>
  </si>
  <si>
    <t>2019</t>
  </si>
  <si>
    <r>
      <t>Adjusted EBIT</t>
    </r>
    <r>
      <rPr>
        <b/>
        <vertAlign val="superscript"/>
        <sz val="8"/>
        <rFont val="Arial"/>
        <family val="2"/>
      </rPr>
      <t>(2)</t>
    </r>
  </si>
  <si>
    <t>Net loss from continuing operations</t>
  </si>
  <si>
    <t>Net income (loss) from discontinued operations</t>
  </si>
  <si>
    <t>Discontinued operations - basic</t>
  </si>
  <si>
    <t>Discontinued operations - diluted</t>
  </si>
  <si>
    <r>
      <t>Net additions to PP&amp;E and intangible assets</t>
    </r>
    <r>
      <rPr>
        <vertAlign val="superscript"/>
        <sz val="8"/>
        <rFont val="Arial"/>
        <family val="2"/>
      </rPr>
      <t>(4)</t>
    </r>
  </si>
  <si>
    <r>
      <t>Amortization</t>
    </r>
    <r>
      <rPr>
        <vertAlign val="superscript"/>
        <sz val="8"/>
        <rFont val="Arial"/>
        <family val="2"/>
      </rPr>
      <t>(4)</t>
    </r>
  </si>
  <si>
    <t xml:space="preserve">As per the consolidated statement of cash flows of our Consolidated financial statements. </t>
  </si>
  <si>
    <r>
      <t>Adjusted net loss from continuing operations</t>
    </r>
    <r>
      <rPr>
        <b/>
        <vertAlign val="superscript"/>
        <sz val="8"/>
        <rFont val="Arial"/>
        <family val="2"/>
      </rPr>
      <t>(2)</t>
    </r>
  </si>
  <si>
    <r>
      <t>Impairment charges (reversals) on PP&amp;E and intangible assets</t>
    </r>
    <r>
      <rPr>
        <vertAlign val="superscript"/>
        <sz val="8"/>
        <rFont val="Arial"/>
        <family val="2"/>
      </rPr>
      <t>(4)</t>
    </r>
  </si>
  <si>
    <t xml:space="preserve">  Class A</t>
  </si>
  <si>
    <t xml:space="preserve">  Class B Subordinate Voting</t>
  </si>
  <si>
    <t xml:space="preserve">  Series 2</t>
  </si>
  <si>
    <t xml:space="preserve">  Series 3</t>
  </si>
  <si>
    <t xml:space="preserve">  Series 4</t>
  </si>
  <si>
    <t xml:space="preserve">  High</t>
  </si>
  <si>
    <t xml:space="preserve">  Low</t>
  </si>
  <si>
    <t xml:space="preserve">  Close</t>
  </si>
  <si>
    <t xml:space="preserve">  Dividends - preferred shares, net of</t>
  </si>
  <si>
    <t>Investments in joint ventures and 
  associates</t>
  </si>
  <si>
    <r>
      <t>Continuing operations - adjusted</t>
    </r>
    <r>
      <rPr>
        <vertAlign val="superscript"/>
        <sz val="8"/>
        <rFont val="Arial"/>
        <family val="2"/>
      </rPr>
      <t>(2)</t>
    </r>
  </si>
  <si>
    <t xml:space="preserve">Includes Transportation. </t>
  </si>
  <si>
    <t xml:space="preserve"> As at January 1, 2020</t>
  </si>
  <si>
    <t xml:space="preserve"> As at December 31, 2021</t>
  </si>
  <si>
    <t xml:space="preserve">     Net unrealized gain (loss)</t>
  </si>
  <si>
    <t>Total comprehensive income (loss)</t>
  </si>
  <si>
    <r>
      <t xml:space="preserve">     NCI</t>
    </r>
    <r>
      <rPr>
        <vertAlign val="superscript"/>
        <sz val="9"/>
        <color rgb="FF000000"/>
        <rFont val="Arial"/>
        <family val="2"/>
      </rPr>
      <t>(3)</t>
    </r>
  </si>
  <si>
    <r>
      <t>Discontinued operations</t>
    </r>
    <r>
      <rPr>
        <vertAlign val="superscript"/>
        <sz val="8"/>
        <color rgb="FF000000"/>
        <rFont val="Arial"/>
        <family val="2"/>
      </rPr>
      <t>(4)</t>
    </r>
  </si>
  <si>
    <t>Includes $29 million of gain reclassified to the related non-financial asset for the fiscal year 2021 ($19 million of loss for fiscal year 2020).</t>
  </si>
  <si>
    <t>$24 million of net deferred loss is expected to be reclassified from OCI to the carrying amount of the related non-financial asset or to expense during fiscal year 2022.</t>
  </si>
  <si>
    <t xml:space="preserve">Refer to Note 28 - Disposal of buiness for more details. </t>
  </si>
  <si>
    <t>Net income attributable to NCI is related to discontinued operations, refer to Note 28 - Disposal of business for more details.</t>
  </si>
  <si>
    <t>Liabilities directly associated with assets held for sale</t>
  </si>
  <si>
    <r>
      <t xml:space="preserve">  Cancellation of warrants</t>
    </r>
    <r>
      <rPr>
        <vertAlign val="superscript"/>
        <sz val="10"/>
        <color rgb="FF000000"/>
        <rFont val="Arial"/>
        <family val="2"/>
      </rPr>
      <t>(1)</t>
    </r>
  </si>
  <si>
    <r>
      <t xml:space="preserve">  Issuance of NCI</t>
    </r>
    <r>
      <rPr>
        <vertAlign val="superscript"/>
        <sz val="8"/>
        <color rgb="FF000000"/>
        <rFont val="Arial"/>
        <family val="2"/>
      </rPr>
      <t>(2)</t>
    </r>
  </si>
  <si>
    <r>
      <t xml:space="preserve">  Disposal of business</t>
    </r>
    <r>
      <rPr>
        <vertAlign val="superscript"/>
        <sz val="10"/>
        <color rgb="FF000000"/>
        <rFont val="Arial"/>
        <family val="2"/>
      </rPr>
      <t>(3)</t>
    </r>
  </si>
  <si>
    <r>
      <t xml:space="preserve">  Expiration of warrants</t>
    </r>
    <r>
      <rPr>
        <vertAlign val="superscript"/>
        <sz val="10"/>
        <color rgb="FF000000"/>
        <rFont val="Arial"/>
        <family val="2"/>
      </rPr>
      <t>(5)</t>
    </r>
  </si>
  <si>
    <r>
      <rPr>
        <vertAlign val="superscript"/>
        <sz val="10"/>
        <color rgb="FF000000"/>
        <rFont val="Arial"/>
        <family val="2"/>
      </rPr>
      <t>(1)</t>
    </r>
    <r>
      <rPr>
        <sz val="10"/>
        <color rgb="FF000000"/>
        <rFont val="Arial"/>
        <family val="2"/>
      </rPr>
      <t xml:space="preserve"> Following the sale of its remaining interests in ACLP, the Corporation cancelled the warrants held by Airbus.</t>
    </r>
  </si>
  <si>
    <r>
      <rPr>
        <vertAlign val="superscript"/>
        <sz val="10"/>
        <color rgb="FF000000"/>
        <rFont val="Arial"/>
        <family val="2"/>
      </rPr>
      <t>(2)</t>
    </r>
    <r>
      <rPr>
        <sz val="10"/>
        <color rgb="FF000000"/>
        <rFont val="Arial"/>
        <family val="2"/>
      </rPr>
      <t xml:space="preserve"> CDPQ made a capital injection of €350 million ($386 million) in BT Holdco. </t>
    </r>
  </si>
  <si>
    <r>
      <rPr>
        <vertAlign val="superscript"/>
        <sz val="10"/>
        <color rgb="FF000000"/>
        <rFont val="Arial"/>
        <family val="2"/>
      </rPr>
      <t>(3)</t>
    </r>
    <r>
      <rPr>
        <sz val="10"/>
        <color rgb="FF000000"/>
        <rFont val="Arial"/>
        <family val="2"/>
      </rPr>
      <t xml:space="preserve"> Related to the sale of Transportation, refer to Note 28 - Disposal of business for more details</t>
    </r>
  </si>
  <si>
    <t>2021</t>
  </si>
  <si>
    <t>2020</t>
  </si>
  <si>
    <t xml:space="preserve">Other expense (income) </t>
  </si>
  <si>
    <t xml:space="preserve">Net income (loss)  </t>
  </si>
  <si>
    <r>
      <t xml:space="preserve">  NCI</t>
    </r>
    <r>
      <rPr>
        <vertAlign val="superscript"/>
        <sz val="8"/>
        <color rgb="FF000000"/>
        <rFont val="Arial"/>
        <family val="2"/>
      </rPr>
      <t>(1)</t>
    </r>
  </si>
  <si>
    <t>Net income (loss) attributable to equity</t>
  </si>
  <si>
    <t xml:space="preserve"> holders of Bombardiers Inc.</t>
  </si>
  <si>
    <t>Discontinued operations basic</t>
  </si>
  <si>
    <t>Discontinued operations diluted</t>
  </si>
  <si>
    <t>Total basic</t>
  </si>
  <si>
    <t>Total diluted</t>
  </si>
  <si>
    <t xml:space="preserve">Net income attributable to NCI is related to discontinued operations, refer to Note 28 - Disposal of business for more details. </t>
  </si>
  <si>
    <t>Losses (gains) on disposals of PP&amp;E</t>
  </si>
  <si>
    <t>Gains on disposal of investment in associate and businesses</t>
  </si>
  <si>
    <t>Cash flows from operating activities - total</t>
  </si>
  <si>
    <t>Cash flows from operating activities - discontinued operations</t>
  </si>
  <si>
    <t>Proceeds from sale of Alstom Shares</t>
  </si>
  <si>
    <t>Deconsolidation of cash and cash equivalents related to Transportation</t>
  </si>
  <si>
    <t>Additions to restricted cash</t>
  </si>
  <si>
    <t>Cash flows from investing activities - total</t>
  </si>
  <si>
    <t>Cash flows from investing activities - discontinued operations</t>
  </si>
  <si>
    <t>Net change in short-term borrowings related to Transportation</t>
  </si>
  <si>
    <r>
      <t>Payment of lease liabilities</t>
    </r>
    <r>
      <rPr>
        <vertAlign val="superscript"/>
        <sz val="9"/>
        <color rgb="FF000000"/>
        <rFont val="Arial"/>
        <family val="2"/>
      </rPr>
      <t>(2)</t>
    </r>
  </si>
  <si>
    <t>Purchase of Class B Shares held in trust under the PSU and RSU plans</t>
  </si>
  <si>
    <t>Cash flows from financing activities - total</t>
  </si>
  <si>
    <t>Cash flows from financing activities - discontinued operations</t>
  </si>
  <si>
    <r>
      <t>Cash and cash equivalents at beginning of year</t>
    </r>
    <r>
      <rPr>
        <b/>
        <vertAlign val="superscript"/>
        <sz val="9"/>
        <color rgb="FF000000"/>
        <rFont val="Arial"/>
        <family val="2"/>
      </rPr>
      <t>(3)</t>
    </r>
  </si>
  <si>
    <r>
      <t>Cash and cash equivalents at end of year</t>
    </r>
    <r>
      <rPr>
        <b/>
        <vertAlign val="superscript"/>
        <sz val="9"/>
        <color rgb="FF000000"/>
        <rFont val="Arial"/>
        <family val="2"/>
      </rPr>
      <t>(3)</t>
    </r>
  </si>
  <si>
    <r>
      <t>Supplemental information</t>
    </r>
    <r>
      <rPr>
        <b/>
        <vertAlign val="superscript"/>
        <sz val="9"/>
        <color rgb="FF000000"/>
        <rFont val="Arial"/>
        <family val="2"/>
      </rPr>
      <t>(4)(5)</t>
    </r>
  </si>
  <si>
    <t>20, 21</t>
  </si>
  <si>
    <t>7, 8</t>
  </si>
  <si>
    <t>Dividends paid - Preferred shares</t>
  </si>
  <si>
    <t>Issuance of Class B shares</t>
  </si>
  <si>
    <t>Includes $28 million of amortization charge related to right-of-use of assets for fiscal year 2021 ($83 million for the fiscal year 2020).</t>
  </si>
  <si>
    <t>6, 7, 28</t>
  </si>
  <si>
    <t xml:space="preserve">    Net Income</t>
  </si>
  <si>
    <t xml:space="preserve">For the purpose of the statement of cash flows, cash and cash equivalents comprise the cash reclassified as assets held for sale. See Note 28 - Disposal of business for more details. </t>
  </si>
  <si>
    <t>Amounts paid or received for interest are reflected as cash flows from operating activities, except if they were capitalized in PP&amp;E or intangible assets, in which case they are reflected as cash flows from investing activities. Amounts paid or received for income taxes are reflected as cash flows from operating activities.</t>
  </si>
  <si>
    <t xml:space="preserve">Interest paid comprises interest on long-term debt after the effect of hedges, if any, excluding up-front costs paid related to the negotiation of debts or credit facilities, interest paid on lease liabilities and interest paid on extended payment terms for trade payables. Interest received comprises interest received related to cash and cash equivalents, investments in securities and the interest portion related to the settlement of an interest-rate swap, if any. </t>
  </si>
  <si>
    <r>
      <t>Financing expense</t>
    </r>
    <r>
      <rPr>
        <vertAlign val="superscript"/>
        <sz val="9"/>
        <rFont val="Arial"/>
        <family val="2"/>
      </rPr>
      <t>(1)</t>
    </r>
  </si>
  <si>
    <r>
      <t>Financing income</t>
    </r>
    <r>
      <rPr>
        <vertAlign val="superscript"/>
        <sz val="9"/>
        <rFont val="Arial"/>
        <family val="2"/>
      </rPr>
      <t>(1)</t>
    </r>
  </si>
  <si>
    <t>Export revenues from Canada</t>
  </si>
  <si>
    <t>(1)(2)</t>
  </si>
  <si>
    <r>
      <rPr>
        <vertAlign val="superscript"/>
        <sz val="10"/>
        <color rgb="FF000000"/>
        <rFont val="Arial"/>
        <family val="2"/>
      </rPr>
      <t>(5)</t>
    </r>
    <r>
      <rPr>
        <sz val="10"/>
        <color rgb="FF000000"/>
        <rFont val="Arial"/>
        <family val="2"/>
      </rPr>
      <t xml:space="preserve"> On June 30, 2021 and September 1, 2021, 100 million of warrants held by Investissement Quebec expired. Refer to Note 29 - Share Capital.</t>
    </r>
  </si>
  <si>
    <t>Impairment charges on PP&amp;E</t>
  </si>
  <si>
    <t>Net decrease in cash and cash equivalents</t>
  </si>
  <si>
    <t>7, 20</t>
  </si>
  <si>
    <t xml:space="preserve">Balances do not include the impact of the adoption of IFRS 16, Leases which resulted in the recognition of right-to-use assets, in PP&amp;E, and lease liabilities, in Other financial liabilities, amounting to $554 million and $568 million, respectively as of January 1, 2019. </t>
  </si>
  <si>
    <t>The amounts presented on a yearly basis may not correspond to the sum of the four quarters as certain reclassifications to quarterly figures to or from financing income and financing expense may be required on a cumulative basis.</t>
  </si>
  <si>
    <t>Income taxes (recovery)</t>
  </si>
  <si>
    <t>Lease payments related to the interest portion, short term leases, low value assets and variable lease payments not included in lease liabilities are classified as cash outflows from operating activities. The total cash outflows for fiscal year 2021 amounted to $49 million ($151 million for the fiscal year 2020).</t>
  </si>
  <si>
    <t>Transportation was classified as discontinued operations as of December 31, 2020. As a result, the results of operations have been restated for comparative periods.</t>
  </si>
  <si>
    <t>Continuing operations - basic and diluted</t>
  </si>
  <si>
    <t>Continuing operations basic and diluted</t>
  </si>
  <si>
    <r>
      <t xml:space="preserve">  Shares purchased - PSU/RSU plans</t>
    </r>
    <r>
      <rPr>
        <vertAlign val="superscript"/>
        <sz val="10"/>
        <color rgb="FF000000"/>
        <rFont val="Arial"/>
        <family val="2"/>
      </rPr>
      <t>(4)</t>
    </r>
  </si>
  <si>
    <t>Non-GAAP financial measures. A non-GAAP financial measure is not a standardized financial measure under the financial reporting framework used to prepare our financial statements and might not be comparable to similar financial measures used by other issuers. Refer to the Non-GAAP and other financial measures section for definitions of these metrics and reconciliations to the most comparable IFRS measures.</t>
  </si>
  <si>
    <t>Cash flows from investing activities - continuing operations</t>
  </si>
  <si>
    <t>Cash flows from operating activities - continuing operations</t>
  </si>
  <si>
    <t>Cash flows from financing activities - continuing operations</t>
  </si>
  <si>
    <t>Deferred income taxes (recovery)</t>
  </si>
  <si>
    <r>
      <rPr>
        <vertAlign val="superscript"/>
        <sz val="10"/>
        <color rgb="FF000000"/>
        <rFont val="Arial"/>
        <family val="2"/>
      </rPr>
      <t>(4)</t>
    </r>
    <r>
      <rPr>
        <sz val="10"/>
        <color rgb="FF000000"/>
        <rFont val="Arial"/>
        <family val="2"/>
      </rPr>
      <t xml:space="preserve"> In fiscal year 2021, the Corporation purchased 40.8 million of Class B Share (subordinate voting) in order to satisfy future obligations under the Corporation’s employee PSU and RSU plans, 
    refer to Note 29 - Share Capital.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</si>
</sst>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5">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_-;\-* #,##0_-;_-* &quot;-&quot;_-;_-@_-"/>
    <numFmt numFmtId="165" formatCode="_(#,##0_);_(\(#,##0\);_(&quot;—&quot;_);_(@_)"/>
    <numFmt numFmtId="166" formatCode="0;\-0;0;_(@_)"/>
    <numFmt numFmtId="167" formatCode="_(&quot;$&quot;* #,##0_);_(&quot;$&quot;* \(#,##0\);_(&quot;$&quot;* &quot;—&quot;_);_(@_)"/>
    <numFmt numFmtId="168" formatCode="0.000_)"/>
    <numFmt numFmtId="169" formatCode="0.00_)"/>
    <numFmt numFmtId="170" formatCode="_([$€-2]* #,##0.00_);_([$€-2]* \(#,##0.00\);_([$€-2]* &quot;-&quot;??_)"/>
    <numFmt numFmtId="171" formatCode="_(&quot;$&quot;* #,##0_);_(&quot;$&quot;* \(#,##0\);_(&quot;$&quot;* &quot;-&quot;??_);_(@_)"/>
    <numFmt numFmtId="172" formatCode="_-* #,##0\ _K_č_-;\-* #,##0\ _K_č_-;_-* &quot;-&quot;\ _K_č_-;_-@_-"/>
    <numFmt numFmtId="173" formatCode="_-* #,##0.00\ _K_č_-;\-* #,##0.00\ _K_č_-;_-* &quot;-&quot;??\ _K_č_-;_-@_-"/>
    <numFmt numFmtId="174" formatCode="_-* #,##0.00\ _€_-;\-* #,##0.00\ _€_-;_-* &quot;-&quot;??\ _€_-;_-@_-"/>
    <numFmt numFmtId="175" formatCode="0_);\(0\)"/>
    <numFmt numFmtId="176" formatCode="_(&quot;$&quot;* #,##0.00_);_(&quot;$&quot;* \(#,##0.00\);_(&quot;$&quot;* &quot;—&quot;_);_(@_)"/>
    <numFmt numFmtId="177" formatCode="#,##0.0_);\(#,##0.0\)"/>
    <numFmt numFmtId="178" formatCode="mmmm\ d"/>
    <numFmt numFmtId="179" formatCode="mmmm\ d\,\ yyyy"/>
    <numFmt numFmtId="180" formatCode="@&quot; &quot;"/>
    <numFmt numFmtId="181" formatCode="_(* #,##0_);_(* \(#,##0\);_(* &quot;-&quot;_)"/>
    <numFmt numFmtId="182" formatCode="_-* #,##0.00\ _$_-;\-* #,##0.00\ _$_-;_-* &quot;-&quot;??\ _$_-;_-@_-"/>
    <numFmt numFmtId="183" formatCode="_(* #,##0_);_(* \(#,##0\);_(* &quot;-&quot;??_);_(@_)"/>
    <numFmt numFmtId="184" formatCode="#,##0.0000_);\(#,##0.0000\)"/>
  </numFmts>
  <fonts count="91">
    <font>
      <sz val="10"/>
      <color rgb="FF000000"/>
      <name val="Times New Roman"/>
    </font>
    <font>
      <sz val="11"/>
      <color theme="1"/>
      <name val="Calibri"/>
      <family val="2"/>
      <scheme val="minor"/>
    </font>
    <font>
      <sz val="11"/>
      <color theme="1"/>
      <name val="Calibri"/>
      <family val="2"/>
      <scheme val="minor"/>
    </font>
    <font>
      <sz val="11"/>
      <color theme="1"/>
      <name val="Calibri"/>
      <family val="2"/>
      <scheme val="minor"/>
    </font>
    <font>
      <b/>
      <sz val="9"/>
      <color rgb="FF000000"/>
      <name val="Arial"/>
      <family val="2"/>
    </font>
    <font>
      <sz val="9"/>
      <color rgb="FF000000"/>
      <name val="Arial"/>
      <family val="2"/>
    </font>
    <font>
      <sz val="8"/>
      <color rgb="FF000000"/>
      <name val="Arial"/>
      <family val="2"/>
    </font>
    <font>
      <sz val="10"/>
      <color rgb="FF000000"/>
      <name val="Arial"/>
      <family val="2"/>
    </font>
    <font>
      <vertAlign val="superscript"/>
      <sz val="8"/>
      <color rgb="FF000000"/>
      <name val="Arial"/>
      <family val="2"/>
    </font>
    <font>
      <sz val="10"/>
      <name val="Arial"/>
      <family val="2"/>
    </font>
    <font>
      <sz val="10"/>
      <name val="Arial"/>
      <family val="2"/>
    </font>
    <font>
      <sz val="8"/>
      <name val="Arial"/>
      <family val="2"/>
    </font>
    <font>
      <sz val="10"/>
      <color indexed="10"/>
      <name val="Arial"/>
      <family val="2"/>
    </font>
    <font>
      <u/>
      <sz val="10"/>
      <color indexed="36"/>
      <name val="Arial"/>
      <family val="2"/>
    </font>
    <font>
      <sz val="11"/>
      <name val="Tms Rmn"/>
    </font>
    <font>
      <b/>
      <i/>
      <sz val="16"/>
      <name val="Helv"/>
    </font>
    <font>
      <sz val="10"/>
      <name val="MS Sans Serif"/>
      <family val="2"/>
    </font>
    <font>
      <b/>
      <sz val="10"/>
      <name val="Univers"/>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4"/>
      <name val="Arial"/>
      <family val="2"/>
    </font>
    <font>
      <b/>
      <sz val="7"/>
      <color indexed="9"/>
      <name val="Palatino"/>
      <family val="1"/>
    </font>
    <font>
      <b/>
      <sz val="12"/>
      <name val="Arial"/>
      <family val="2"/>
    </font>
    <font>
      <sz val="10"/>
      <name val="Arial CE"/>
      <charset val="238"/>
    </font>
    <font>
      <sz val="12"/>
      <name val="Tms Rmn"/>
    </font>
    <font>
      <sz val="12"/>
      <name val="Times New Roman"/>
      <family val="1"/>
    </font>
    <font>
      <sz val="10"/>
      <name val="Times New Roman"/>
      <family val="1"/>
    </font>
    <font>
      <sz val="9"/>
      <color indexed="20"/>
      <name val="Arial"/>
      <family val="2"/>
    </font>
    <font>
      <sz val="9"/>
      <color indexed="48"/>
      <name val="Arial"/>
      <family val="2"/>
    </font>
    <font>
      <b/>
      <sz val="12"/>
      <color indexed="20"/>
      <name val="Arial"/>
      <family val="2"/>
    </font>
    <font>
      <b/>
      <i/>
      <sz val="12"/>
      <color indexed="10"/>
      <name val="Times New Roman"/>
      <family val="1"/>
    </font>
    <font>
      <b/>
      <u/>
      <sz val="10"/>
      <name val="Geneva"/>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8"/>
      <color rgb="FF000000"/>
      <name val="Arial"/>
      <family val="2"/>
    </font>
    <font>
      <u/>
      <sz val="10"/>
      <color indexed="12"/>
      <name val="Arial"/>
      <family val="2"/>
    </font>
    <font>
      <sz val="9"/>
      <name val="Arial"/>
      <family val="2"/>
    </font>
    <font>
      <sz val="12"/>
      <name val="SWISS"/>
    </font>
    <font>
      <b/>
      <sz val="9"/>
      <name val="Arial"/>
      <family val="2"/>
    </font>
    <font>
      <b/>
      <sz val="9"/>
      <color rgb="FF000000"/>
      <name val="Arial"/>
      <family val="2"/>
    </font>
    <font>
      <sz val="9"/>
      <color rgb="FF000000"/>
      <name val="Arial"/>
      <family val="2"/>
    </font>
    <font>
      <sz val="10"/>
      <color rgb="FF000000"/>
      <name val="Times New Roman"/>
      <family val="1"/>
    </font>
    <font>
      <vertAlign val="superscript"/>
      <sz val="9"/>
      <name val="Arial"/>
      <family val="2"/>
    </font>
    <font>
      <b/>
      <i/>
      <sz val="9"/>
      <name val="Arial"/>
      <family val="2"/>
    </font>
    <font>
      <vertAlign val="superscript"/>
      <sz val="8"/>
      <name val="Arial"/>
      <family val="2"/>
    </font>
    <font>
      <vertAlign val="superscript"/>
      <sz val="5"/>
      <name val="Arial"/>
      <family val="2"/>
    </font>
    <font>
      <b/>
      <vertAlign val="superscript"/>
      <sz val="5"/>
      <name val="Arial"/>
      <family val="2"/>
    </font>
    <font>
      <sz val="9"/>
      <color indexed="63"/>
      <name val="Arial"/>
      <family val="2"/>
    </font>
    <font>
      <b/>
      <vertAlign val="superscript"/>
      <sz val="8"/>
      <name val="Arial"/>
      <family val="2"/>
    </font>
    <font>
      <i/>
      <sz val="9"/>
      <name val="Arial"/>
      <family val="2"/>
    </font>
    <font>
      <b/>
      <sz val="7"/>
      <color indexed="9"/>
      <name val="Palatino"/>
    </font>
    <font>
      <vertAlign val="superscript"/>
      <sz val="10"/>
      <name val="Arial"/>
      <family val="2"/>
    </font>
    <font>
      <sz val="10"/>
      <color rgb="FF000000"/>
      <name val="Times New Roman"/>
      <family val="1"/>
    </font>
    <font>
      <vertAlign val="superscript"/>
      <sz val="9"/>
      <color rgb="FF000000"/>
      <name val="Arial"/>
      <family val="2"/>
    </font>
    <font>
      <sz val="9"/>
      <color rgb="FF000000"/>
      <name val="Times New Roman"/>
      <family val="1"/>
    </font>
    <font>
      <sz val="8"/>
      <color rgb="FF000000"/>
      <name val="Times New Roman"/>
      <family val="1"/>
    </font>
    <font>
      <b/>
      <sz val="9"/>
      <color rgb="FF000000"/>
      <name val="Times New Roman"/>
      <family val="1"/>
    </font>
    <font>
      <b/>
      <vertAlign val="superscript"/>
      <sz val="9"/>
      <color rgb="FF000000"/>
      <name val="Arial"/>
      <family val="2"/>
    </font>
    <font>
      <b/>
      <sz val="10"/>
      <color rgb="FF000000"/>
      <name val="Arial"/>
      <family val="2"/>
    </font>
    <font>
      <b/>
      <sz val="10"/>
      <color rgb="FF000000"/>
      <name val="Times New Roman"/>
      <family val="1"/>
    </font>
    <font>
      <vertAlign val="superscript"/>
      <sz val="10"/>
      <color rgb="FF000000"/>
      <name val="Arial"/>
      <family val="2"/>
    </font>
    <font>
      <sz val="9"/>
      <color theme="1"/>
      <name val="Arial"/>
      <family val="2"/>
    </font>
    <font>
      <b/>
      <sz val="8"/>
      <color rgb="FF000000"/>
      <name val="Arial"/>
      <family val="2"/>
    </font>
    <font>
      <sz val="9"/>
      <name val="Times New Roman"/>
      <family val="1"/>
    </font>
    <font>
      <sz val="9"/>
      <color rgb="FFFF0000"/>
      <name val="Arial"/>
      <family val="2"/>
    </font>
    <font>
      <sz val="10"/>
      <color rgb="FFFF0000"/>
      <name val="Times New Roman"/>
      <family val="1"/>
    </font>
    <font>
      <sz val="9"/>
      <color rgb="FF00B050"/>
      <name val="Arial"/>
      <family val="2"/>
    </font>
    <font>
      <sz val="10"/>
      <color rgb="FF00B050"/>
      <name val="Times New Roman"/>
      <family val="1"/>
    </font>
    <font>
      <sz val="8"/>
      <name val="Times New Roman"/>
      <family val="1"/>
    </font>
    <font>
      <sz val="9"/>
      <color rgb="FF92D050"/>
      <name val="Arial"/>
      <family val="2"/>
    </font>
    <font>
      <sz val="10"/>
      <color rgb="FF92D050"/>
      <name val="Times New Roman"/>
      <family val="1"/>
    </font>
    <font>
      <sz val="9"/>
      <color rgb="FF00B050"/>
      <name val="Times New Roman"/>
      <family val="1"/>
    </font>
  </fonts>
  <fills count="37">
    <fill>
      <patternFill patternType="none"/>
    </fill>
    <fill>
      <patternFill patternType="gray125"/>
    </fill>
    <fill>
      <patternFill patternType="solid">
        <fgColor indexed="47"/>
      </patternFill>
    </fill>
    <fill>
      <patternFill patternType="solid">
        <fgColor indexed="29"/>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patternFill>
    </fill>
    <fill>
      <patternFill patternType="solid">
        <fgColor indexed="9"/>
      </patternFill>
    </fill>
    <fill>
      <patternFill patternType="solid">
        <fgColor indexed="55"/>
      </patternFill>
    </fill>
    <fill>
      <patternFill patternType="solid">
        <fgColor indexed="12"/>
        <bgColor indexed="12"/>
      </patternFill>
    </fill>
    <fill>
      <patternFill patternType="solid">
        <fgColor indexed="42"/>
      </patternFill>
    </fill>
    <fill>
      <patternFill patternType="solid">
        <fgColor indexed="9"/>
        <bgColor indexed="64"/>
      </patternFill>
    </fill>
    <fill>
      <patternFill patternType="mediumGray">
        <fgColor indexed="22"/>
      </patternFill>
    </fill>
    <fill>
      <patternFill patternType="solid">
        <fgColor indexed="43"/>
        <bgColor indexed="64"/>
      </patternFill>
    </fill>
    <fill>
      <patternFill patternType="solid">
        <fgColor indexed="40"/>
        <bgColor indexed="64"/>
      </patternFill>
    </fill>
    <fill>
      <patternFill patternType="solid">
        <fgColor indexed="51"/>
      </patternFill>
    </fill>
    <fill>
      <patternFill patternType="solid">
        <fgColor indexed="52"/>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
      <patternFill patternType="solid">
        <fgColor indexed="14"/>
        <bgColor indexed="64"/>
      </patternFill>
    </fill>
    <fill>
      <patternFill patternType="solid">
        <fgColor theme="0"/>
        <bgColor indexed="64"/>
      </patternFill>
    </fill>
  </fills>
  <borders count="30">
    <border>
      <left/>
      <right/>
      <top/>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style="medium">
        <color auto="1"/>
      </bottom>
      <diagonal/>
    </border>
    <border>
      <left/>
      <right/>
      <top/>
      <bottom style="medium">
        <color auto="1"/>
      </bottom>
      <diagonal/>
    </border>
    <border>
      <left/>
      <right/>
      <top style="medium">
        <color auto="1"/>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medium">
        <color indexed="64"/>
      </left>
      <right style="medium">
        <color indexed="64"/>
      </right>
      <top style="medium">
        <color indexed="64"/>
      </top>
      <bottom style="thick">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64"/>
      </top>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51"/>
      </left>
      <right style="thin">
        <color indexed="51"/>
      </right>
      <top/>
      <bottom/>
      <diagonal/>
    </border>
    <border>
      <left style="medium">
        <color indexed="22"/>
      </left>
      <right style="medium">
        <color indexed="22"/>
      </right>
      <top style="medium">
        <color indexed="22"/>
      </top>
      <bottom style="medium">
        <color indexed="22"/>
      </bottom>
      <diagonal/>
    </border>
    <border>
      <left style="medium">
        <color indexed="64"/>
      </left>
      <right style="medium">
        <color indexed="64"/>
      </right>
      <top style="medium">
        <color indexed="64"/>
      </top>
      <bottom style="medium">
        <color indexed="23"/>
      </bottom>
      <diagonal/>
    </border>
    <border>
      <left/>
      <right/>
      <top style="thin">
        <color indexed="49"/>
      </top>
      <bottom style="double">
        <color indexed="49"/>
      </bottom>
      <diagonal/>
    </border>
    <border>
      <left/>
      <right/>
      <top style="thin">
        <color indexed="64"/>
      </top>
      <bottom style="medium">
        <color indexed="64"/>
      </bottom>
      <diagonal/>
    </border>
    <border>
      <left/>
      <right/>
      <top style="medium">
        <color auto="1"/>
      </top>
      <bottom style="thin">
        <color auto="1"/>
      </bottom>
      <diagonal/>
    </border>
    <border>
      <left/>
      <right/>
      <top style="medium">
        <color indexed="64"/>
      </top>
      <bottom style="thin">
        <color indexed="64"/>
      </bottom>
      <diagonal/>
    </border>
    <border>
      <left/>
      <right/>
      <top style="medium">
        <color indexed="64"/>
      </top>
      <bottom/>
      <diagonal/>
    </border>
  </borders>
  <cellStyleXfs count="641">
    <xf numFmtId="0" fontId="0" fillId="0" borderId="0"/>
    <xf numFmtId="0" fontId="9" fillId="0" borderId="0"/>
    <xf numFmtId="0" fontId="20" fillId="0" borderId="0">
      <alignment vertical="top"/>
    </xf>
    <xf numFmtId="0" fontId="36"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6" fillId="2" borderId="0" applyNumberFormat="0" applyBorder="0" applyAlignment="0" applyProtection="0"/>
    <xf numFmtId="0" fontId="36" fillId="5" borderId="0" applyNumberFormat="0" applyBorder="0" applyAlignment="0" applyProtection="0"/>
    <xf numFmtId="0" fontId="36" fillId="4" borderId="0" applyNumberFormat="0" applyBorder="0" applyAlignment="0" applyProtection="0"/>
    <xf numFmtId="0" fontId="36"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6" fillId="2" borderId="0" applyNumberFormat="0" applyBorder="0" applyAlignment="0" applyProtection="0"/>
    <xf numFmtId="0" fontId="36" fillId="5" borderId="0" applyNumberFormat="0" applyBorder="0" applyAlignment="0" applyProtection="0"/>
    <xf numFmtId="0" fontId="36" fillId="4" borderId="0" applyNumberFormat="0" applyBorder="0" applyAlignment="0" applyProtection="0"/>
    <xf numFmtId="0" fontId="36" fillId="6" borderId="0" applyNumberFormat="0" applyBorder="0" applyAlignment="0" applyProtection="0"/>
    <xf numFmtId="0" fontId="36" fillId="3" borderId="0" applyNumberFormat="0" applyBorder="0" applyAlignment="0" applyProtection="0"/>
    <xf numFmtId="0" fontId="36" fillId="7" borderId="0" applyNumberFormat="0" applyBorder="0" applyAlignment="0" applyProtection="0"/>
    <xf numFmtId="0" fontId="36" fillId="6" borderId="0" applyNumberFormat="0" applyBorder="0" applyAlignment="0" applyProtection="0"/>
    <xf numFmtId="0" fontId="36" fillId="8" borderId="0" applyNumberFormat="0" applyBorder="0" applyAlignment="0" applyProtection="0"/>
    <xf numFmtId="0" fontId="36" fillId="7" borderId="0" applyNumberFormat="0" applyBorder="0" applyAlignment="0" applyProtection="0"/>
    <xf numFmtId="0" fontId="36" fillId="6" borderId="0" applyNumberFormat="0" applyBorder="0" applyAlignment="0" applyProtection="0"/>
    <xf numFmtId="0" fontId="36" fillId="3" borderId="0" applyNumberFormat="0" applyBorder="0" applyAlignment="0" applyProtection="0"/>
    <xf numFmtId="0" fontId="36" fillId="7" borderId="0" applyNumberFormat="0" applyBorder="0" applyAlignment="0" applyProtection="0"/>
    <xf numFmtId="0" fontId="36" fillId="6" borderId="0" applyNumberFormat="0" applyBorder="0" applyAlignment="0" applyProtection="0"/>
    <xf numFmtId="0" fontId="36" fillId="8" borderId="0" applyNumberFormat="0" applyBorder="0" applyAlignment="0" applyProtection="0"/>
    <xf numFmtId="0" fontId="36" fillId="7" borderId="0" applyNumberFormat="0" applyBorder="0" applyAlignment="0" applyProtection="0"/>
    <xf numFmtId="0" fontId="37" fillId="9" borderId="0" applyNumberFormat="0" applyBorder="0" applyAlignment="0" applyProtection="0"/>
    <xf numFmtId="0" fontId="37" fillId="3" borderId="0" applyNumberFormat="0" applyBorder="0" applyAlignment="0" applyProtection="0"/>
    <xf numFmtId="0" fontId="37" fillId="7"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3" borderId="0" applyNumberFormat="0" applyBorder="0" applyAlignment="0" applyProtection="0"/>
    <xf numFmtId="0" fontId="37" fillId="9" borderId="0" applyNumberFormat="0" applyBorder="0" applyAlignment="0" applyProtection="0"/>
    <xf numFmtId="0" fontId="37" fillId="3" borderId="0" applyNumberFormat="0" applyBorder="0" applyAlignment="0" applyProtection="0"/>
    <xf numFmtId="0" fontId="37" fillId="7"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3"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9" borderId="0" applyNumberFormat="0" applyBorder="0" applyAlignment="0" applyProtection="0"/>
    <xf numFmtId="0" fontId="37" fillId="13" borderId="0" applyNumberFormat="0" applyBorder="0" applyAlignment="0" applyProtection="0"/>
    <xf numFmtId="0" fontId="52" fillId="0" borderId="0" applyNumberFormat="0" applyFill="0" applyBorder="0" applyAlignment="0" applyProtection="0"/>
    <xf numFmtId="0" fontId="38" fillId="14" borderId="0" applyNumberFormat="0" applyBorder="0" applyAlignment="0" applyProtection="0"/>
    <xf numFmtId="37" fontId="24" fillId="0" borderId="0" applyFont="0" applyBorder="0" applyAlignment="0"/>
    <xf numFmtId="0" fontId="13"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39" fillId="15" borderId="7" applyNumberFormat="0" applyAlignment="0" applyProtection="0"/>
    <xf numFmtId="0" fontId="39" fillId="15" borderId="7" applyNumberFormat="0" applyAlignment="0" applyProtection="0"/>
    <xf numFmtId="172" fontId="27" fillId="0" borderId="0" applyFont="0" applyFill="0" applyBorder="0" applyAlignment="0" applyProtection="0"/>
    <xf numFmtId="173" fontId="27" fillId="0" borderId="0" applyFont="0" applyFill="0" applyBorder="0" applyAlignment="0" applyProtection="0"/>
    <xf numFmtId="0" fontId="47" fillId="0" borderId="8" applyNumberFormat="0" applyFill="0" applyAlignment="0" applyProtection="0"/>
    <xf numFmtId="0" fontId="40" fillId="16" borderId="9" applyNumberFormat="0" applyAlignment="0" applyProtection="0"/>
    <xf numFmtId="168" fontId="14" fillId="0" borderId="0"/>
    <xf numFmtId="168" fontId="14" fillId="0" borderId="0"/>
    <xf numFmtId="168" fontId="14" fillId="0" borderId="0"/>
    <xf numFmtId="168" fontId="14" fillId="0" borderId="0"/>
    <xf numFmtId="168" fontId="14" fillId="0" borderId="0"/>
    <xf numFmtId="168" fontId="14" fillId="0" borderId="0"/>
    <xf numFmtId="168" fontId="14" fillId="0" borderId="0"/>
    <xf numFmtId="168" fontId="14" fillId="0" borderId="0"/>
    <xf numFmtId="0" fontId="10" fillId="4" borderId="10" applyNumberFormat="0" applyFont="0" applyAlignment="0" applyProtection="0"/>
    <xf numFmtId="0" fontId="25" fillId="17" borderId="11" applyNumberFormat="0" applyProtection="0">
      <alignment horizontal="center"/>
    </xf>
    <xf numFmtId="0" fontId="25" fillId="17" borderId="11" applyNumberFormat="0" applyProtection="0">
      <alignment horizontal="center"/>
    </xf>
    <xf numFmtId="0" fontId="25" fillId="17" borderId="11" applyNumberFormat="0" applyProtection="0">
      <alignment horizontal="center"/>
    </xf>
    <xf numFmtId="0" fontId="25" fillId="17" borderId="11" applyNumberFormat="0" applyProtection="0">
      <alignment horizontal="center"/>
    </xf>
    <xf numFmtId="44" fontId="10" fillId="0" borderId="0" applyFont="0" applyFill="0" applyBorder="0" applyAlignment="0" applyProtection="0"/>
    <xf numFmtId="41" fontId="10" fillId="0" borderId="0" applyFont="0" applyFill="0" applyBorder="0" applyAlignment="0" applyProtection="0"/>
    <xf numFmtId="174" fontId="10" fillId="0" borderId="0" applyFont="0" applyFill="0" applyBorder="0" applyAlignment="0" applyProtection="0"/>
    <xf numFmtId="0" fontId="28" fillId="0" borderId="0" applyNumberFormat="0" applyFill="0" applyBorder="0" applyAlignment="0" applyProtection="0"/>
    <xf numFmtId="0" fontId="46" fillId="7" borderId="7" applyNumberFormat="0" applyAlignment="0" applyProtection="0"/>
    <xf numFmtId="170" fontId="10" fillId="0" borderId="0" applyFont="0" applyFill="0" applyBorder="0" applyAlignment="0" applyProtection="0"/>
    <xf numFmtId="0" fontId="41" fillId="0" borderId="0" applyNumberFormat="0" applyFill="0" applyBorder="0" applyAlignment="0" applyProtection="0"/>
    <xf numFmtId="0" fontId="29" fillId="0" borderId="0" applyNumberFormat="0" applyFill="0" applyBorder="0" applyAlignment="0" applyProtection="0"/>
    <xf numFmtId="0" fontId="42" fillId="18" borderId="0" applyNumberFormat="0" applyBorder="0" applyAlignment="0" applyProtection="0"/>
    <xf numFmtId="0" fontId="26" fillId="0" borderId="12" applyNumberFormat="0" applyAlignment="0" applyProtection="0">
      <alignment horizontal="left" vertical="center"/>
    </xf>
    <xf numFmtId="0" fontId="26" fillId="0" borderId="13">
      <alignment horizontal="left" vertical="center"/>
    </xf>
    <xf numFmtId="0" fontId="43" fillId="0" borderId="14" applyNumberFormat="0" applyFill="0" applyAlignment="0" applyProtection="0"/>
    <xf numFmtId="0" fontId="44" fillId="0" borderId="15" applyNumberFormat="0" applyFill="0" applyAlignment="0" applyProtection="0"/>
    <xf numFmtId="0" fontId="45" fillId="0" borderId="16" applyNumberFormat="0" applyFill="0" applyAlignment="0" applyProtection="0"/>
    <xf numFmtId="0" fontId="45" fillId="0" borderId="0" applyNumberFormat="0" applyFill="0" applyBorder="0" applyAlignment="0" applyProtection="0"/>
    <xf numFmtId="0" fontId="46" fillId="7" borderId="7" applyNumberFormat="0" applyAlignment="0" applyProtection="0"/>
    <xf numFmtId="0" fontId="38" fillId="14" borderId="0" applyNumberFormat="0" applyBorder="0" applyAlignment="0" applyProtection="0"/>
    <xf numFmtId="0" fontId="10" fillId="0" borderId="0" applyFont="0" applyFill="0" applyBorder="0" applyAlignment="0" applyProtection="0"/>
    <xf numFmtId="0" fontId="10" fillId="0" borderId="0" applyFont="0" applyFill="0" applyBorder="0" applyAlignment="0" applyProtection="0"/>
    <xf numFmtId="0" fontId="47" fillId="0" borderId="8" applyNumberFormat="0" applyFill="0" applyAlignment="0" applyProtection="0"/>
    <xf numFmtId="0" fontId="10" fillId="0" borderId="0" applyFont="0" applyFill="0" applyBorder="0" applyAlignment="0" applyProtection="0"/>
    <xf numFmtId="171" fontId="10" fillId="0" borderId="17" applyNumberFormat="0" applyAlignment="0"/>
    <xf numFmtId="0" fontId="48" fillId="7" borderId="0" applyNumberFormat="0" applyBorder="0" applyAlignment="0" applyProtection="0"/>
    <xf numFmtId="0" fontId="48" fillId="7" borderId="0" applyNumberFormat="0" applyBorder="0" applyAlignment="0" applyProtection="0"/>
    <xf numFmtId="169" fontId="15" fillId="0" borderId="0"/>
    <xf numFmtId="0" fontId="29" fillId="0" borderId="0"/>
    <xf numFmtId="0" fontId="10" fillId="0" borderId="0"/>
    <xf numFmtId="0" fontId="10" fillId="0" borderId="0"/>
    <xf numFmtId="0" fontId="10" fillId="0" borderId="0"/>
    <xf numFmtId="0" fontId="27" fillId="0" borderId="0"/>
    <xf numFmtId="0" fontId="10" fillId="0" borderId="0"/>
    <xf numFmtId="0" fontId="10" fillId="4" borderId="10" applyNumberFormat="0" applyFont="0" applyAlignment="0" applyProtection="0"/>
    <xf numFmtId="0" fontId="49" fillId="15" borderId="18" applyNumberFormat="0" applyAlignment="0" applyProtection="0"/>
    <xf numFmtId="9" fontId="30" fillId="0" borderId="0" applyFont="0" applyFill="0" applyBorder="0" applyAlignment="0" applyProtection="0"/>
    <xf numFmtId="10" fontId="30" fillId="0" borderId="0" applyFont="0" applyFill="0" applyBorder="0" applyAlignment="0" applyProtection="0"/>
    <xf numFmtId="0" fontId="16" fillId="0" borderId="0" applyNumberFormat="0" applyFont="0" applyFill="0" applyBorder="0" applyAlignment="0" applyProtection="0">
      <alignment horizontal="left"/>
    </xf>
    <xf numFmtId="15" fontId="16" fillId="0" borderId="0" applyFont="0" applyFill="0" applyBorder="0" applyAlignment="0" applyProtection="0"/>
    <xf numFmtId="4" fontId="16" fillId="0" borderId="0" applyFont="0" applyFill="0" applyBorder="0" applyAlignment="0" applyProtection="0"/>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3" fontId="16" fillId="0" borderId="0" applyFont="0" applyFill="0" applyBorder="0" applyAlignment="0" applyProtection="0"/>
    <xf numFmtId="0" fontId="16" fillId="20" borderId="0" applyNumberFormat="0" applyFont="0" applyBorder="0" applyAlignment="0" applyProtection="0"/>
    <xf numFmtId="4" fontId="18" fillId="7" borderId="20" applyNumberFormat="0" applyProtection="0">
      <alignment vertical="center"/>
    </xf>
    <xf numFmtId="4" fontId="19" fillId="21" borderId="20" applyNumberFormat="0" applyProtection="0">
      <alignment vertical="center"/>
    </xf>
    <xf numFmtId="4" fontId="18" fillId="21" borderId="20" applyNumberFormat="0" applyProtection="0">
      <alignment horizontal="left" vertical="center" indent="1"/>
    </xf>
    <xf numFmtId="0" fontId="18" fillId="21" borderId="20" applyNumberFormat="0" applyProtection="0">
      <alignment horizontal="left" vertical="top" indent="1"/>
    </xf>
    <xf numFmtId="4" fontId="18" fillId="22" borderId="0" applyNumberFormat="0" applyProtection="0">
      <alignment horizontal="left" vertical="center" indent="1"/>
    </xf>
    <xf numFmtId="4" fontId="20" fillId="14" borderId="20" applyNumberFormat="0" applyProtection="0">
      <alignment horizontal="right" vertical="center"/>
    </xf>
    <xf numFmtId="4" fontId="20" fillId="3" borderId="20" applyNumberFormat="0" applyProtection="0">
      <alignment horizontal="right" vertical="center"/>
    </xf>
    <xf numFmtId="4" fontId="20" fillId="10" borderId="20" applyNumberFormat="0" applyProtection="0">
      <alignment horizontal="right" vertical="center"/>
    </xf>
    <xf numFmtId="4" fontId="20" fillId="23" borderId="20" applyNumberFormat="0" applyProtection="0">
      <alignment horizontal="right" vertical="center"/>
    </xf>
    <xf numFmtId="4" fontId="20" fillId="24" borderId="20" applyNumberFormat="0" applyProtection="0">
      <alignment horizontal="right" vertical="center"/>
    </xf>
    <xf numFmtId="4" fontId="20" fillId="13" borderId="20" applyNumberFormat="0" applyProtection="0">
      <alignment horizontal="right" vertical="center"/>
    </xf>
    <xf numFmtId="4" fontId="20" fillId="11" borderId="20" applyNumberFormat="0" applyProtection="0">
      <alignment horizontal="right" vertical="center"/>
    </xf>
    <xf numFmtId="4" fontId="20" fillId="25" borderId="20" applyNumberFormat="0" applyProtection="0">
      <alignment horizontal="right" vertical="center"/>
    </xf>
    <xf numFmtId="4" fontId="20" fillId="26" borderId="20" applyNumberFormat="0" applyProtection="0">
      <alignment horizontal="right" vertical="center"/>
    </xf>
    <xf numFmtId="4" fontId="18" fillId="27" borderId="21" applyNumberFormat="0" applyProtection="0">
      <alignment horizontal="left" vertical="center" indent="1"/>
    </xf>
    <xf numFmtId="4" fontId="20" fillId="28" borderId="0" applyNumberFormat="0" applyProtection="0">
      <alignment horizontal="left" vertical="center" indent="1"/>
    </xf>
    <xf numFmtId="4" fontId="21" fillId="29" borderId="0" applyNumberFormat="0" applyProtection="0">
      <alignment horizontal="left" vertical="center" indent="1"/>
    </xf>
    <xf numFmtId="4" fontId="20" fillId="30" borderId="20" applyNumberFormat="0" applyProtection="0">
      <alignment horizontal="right" vertical="center"/>
    </xf>
    <xf numFmtId="4" fontId="20" fillId="28" borderId="0" applyNumberFormat="0" applyProtection="0">
      <alignment horizontal="left" vertical="center" indent="1"/>
    </xf>
    <xf numFmtId="4" fontId="20" fillId="28" borderId="0" applyNumberFormat="0" applyProtection="0">
      <alignment horizontal="left" vertical="center" indent="1"/>
    </xf>
    <xf numFmtId="4" fontId="20" fillId="28" borderId="0" applyNumberFormat="0" applyProtection="0">
      <alignment horizontal="left" vertical="center" indent="1"/>
    </xf>
    <xf numFmtId="4" fontId="20" fillId="22" borderId="0" applyNumberFormat="0" applyProtection="0">
      <alignment horizontal="left" vertical="center" indent="1"/>
    </xf>
    <xf numFmtId="4" fontId="20" fillId="22" borderId="0" applyNumberFormat="0" applyProtection="0">
      <alignment horizontal="left" vertical="center" indent="1"/>
    </xf>
    <xf numFmtId="4" fontId="20" fillId="22" borderId="0" applyNumberFormat="0" applyProtection="0">
      <alignment horizontal="left" vertical="center" indent="1"/>
    </xf>
    <xf numFmtId="0" fontId="10" fillId="29" borderId="20" applyNumberFormat="0" applyProtection="0">
      <alignment horizontal="left" vertical="center" indent="1"/>
    </xf>
    <xf numFmtId="0" fontId="10" fillId="29" borderId="20" applyNumberFormat="0" applyProtection="0">
      <alignment horizontal="left" vertical="top" indent="1"/>
    </xf>
    <xf numFmtId="0" fontId="10" fillId="22" borderId="20" applyNumberFormat="0" applyProtection="0">
      <alignment horizontal="left" vertical="center" indent="1"/>
    </xf>
    <xf numFmtId="0" fontId="10" fillId="22" borderId="20" applyNumberFormat="0" applyProtection="0">
      <alignment horizontal="left" vertical="top" indent="1"/>
    </xf>
    <xf numFmtId="0" fontId="10" fillId="31" borderId="20" applyNumberFormat="0" applyProtection="0">
      <alignment horizontal="left" vertical="center" indent="1"/>
    </xf>
    <xf numFmtId="0" fontId="10" fillId="31" borderId="20" applyNumberFormat="0" applyProtection="0">
      <alignment horizontal="left" vertical="top" indent="1"/>
    </xf>
    <xf numFmtId="0" fontId="10" fillId="32" borderId="20" applyNumberFormat="0" applyProtection="0">
      <alignment horizontal="left" vertical="center" indent="1"/>
    </xf>
    <xf numFmtId="0" fontId="10" fillId="32" borderId="20" applyNumberFormat="0" applyProtection="0">
      <alignment horizontal="left" vertical="top" indent="1"/>
    </xf>
    <xf numFmtId="4" fontId="20" fillId="33" borderId="20" applyNumberFormat="0" applyProtection="0">
      <alignment vertical="center"/>
    </xf>
    <xf numFmtId="4" fontId="22" fillId="33" borderId="20" applyNumberFormat="0" applyProtection="0">
      <alignment vertical="center"/>
    </xf>
    <xf numFmtId="4" fontId="20" fillId="33" borderId="20" applyNumberFormat="0" applyProtection="0">
      <alignment horizontal="left" vertical="center" indent="1"/>
    </xf>
    <xf numFmtId="0" fontId="20" fillId="33" borderId="20" applyNumberFormat="0" applyProtection="0">
      <alignment horizontal="left" vertical="top" indent="1"/>
    </xf>
    <xf numFmtId="4" fontId="20" fillId="28" borderId="20" applyNumberFormat="0" applyProtection="0">
      <alignment horizontal="right" vertical="center"/>
    </xf>
    <xf numFmtId="4" fontId="22" fillId="28" borderId="20" applyNumberFormat="0" applyProtection="0">
      <alignment horizontal="right" vertical="center"/>
    </xf>
    <xf numFmtId="4" fontId="20" fillId="30" borderId="20" applyNumberFormat="0" applyProtection="0">
      <alignment horizontal="left" vertical="center" indent="1"/>
    </xf>
    <xf numFmtId="0" fontId="20" fillId="22" borderId="20" applyNumberFormat="0" applyProtection="0">
      <alignment horizontal="left" vertical="top" indent="1"/>
    </xf>
    <xf numFmtId="4" fontId="23" fillId="34" borderId="0" applyNumberFormat="0" applyProtection="0">
      <alignment horizontal="left" vertical="center" indent="1"/>
    </xf>
    <xf numFmtId="4" fontId="12" fillId="28" borderId="20" applyNumberFormat="0" applyProtection="0">
      <alignment horizontal="right" vertical="center"/>
    </xf>
    <xf numFmtId="0" fontId="10" fillId="4" borderId="0" applyNumberFormat="0" applyFont="0" applyBorder="0" applyAlignment="0" applyProtection="0"/>
    <xf numFmtId="0" fontId="10" fillId="15" borderId="0" applyNumberFormat="0" applyFont="0" applyBorder="0" applyAlignment="0" applyProtection="0"/>
    <xf numFmtId="0" fontId="10" fillId="6" borderId="0" applyNumberFormat="0" applyFont="0" applyBorder="0" applyAlignment="0" applyProtection="0"/>
    <xf numFmtId="38" fontId="11" fillId="0" borderId="0" applyFill="0" applyBorder="0" applyAlignment="0" applyProtection="0"/>
    <xf numFmtId="0" fontId="10" fillId="6" borderId="0" applyNumberFormat="0" applyFont="0" applyBorder="0" applyAlignment="0" applyProtection="0"/>
    <xf numFmtId="0" fontId="10" fillId="0" borderId="0" applyNumberFormat="0" applyFont="0" applyFill="0" applyBorder="0" applyAlignment="0" applyProtection="0"/>
    <xf numFmtId="41" fontId="11" fillId="0" borderId="0" applyNumberFormat="0" applyFont="0" applyBorder="0" applyAlignment="0" applyProtection="0"/>
    <xf numFmtId="0" fontId="42" fillId="18" borderId="0" applyNumberFormat="0" applyBorder="0" applyAlignment="0" applyProtection="0"/>
    <xf numFmtId="0" fontId="31" fillId="35" borderId="0"/>
    <xf numFmtId="0" fontId="32" fillId="35" borderId="0"/>
    <xf numFmtId="0" fontId="33" fillId="35" borderId="22"/>
    <xf numFmtId="0" fontId="33" fillId="35" borderId="0"/>
    <xf numFmtId="0" fontId="31" fillId="19" borderId="22">
      <protection locked="0"/>
    </xf>
    <xf numFmtId="0" fontId="31" fillId="35" borderId="0"/>
    <xf numFmtId="0" fontId="16" fillId="0" borderId="23"/>
    <xf numFmtId="0" fontId="34" fillId="6" borderId="24">
      <alignment horizontal="center"/>
    </xf>
    <xf numFmtId="0" fontId="49" fillId="15" borderId="18" applyNumberFormat="0" applyAlignment="0" applyProtection="0"/>
    <xf numFmtId="0" fontId="16" fillId="0" borderId="0"/>
    <xf numFmtId="0" fontId="10" fillId="0" borderId="0"/>
    <xf numFmtId="0" fontId="10" fillId="0" borderId="0"/>
    <xf numFmtId="0" fontId="41" fillId="0" borderId="0" applyNumberFormat="0" applyFill="0" applyBorder="0" applyAlignment="0" applyProtection="0"/>
    <xf numFmtId="0" fontId="50" fillId="0" borderId="0" applyNumberFormat="0" applyFill="0" applyBorder="0" applyAlignment="0" applyProtection="0"/>
    <xf numFmtId="0" fontId="35" fillId="0" borderId="0">
      <alignment horizontal="left"/>
    </xf>
    <xf numFmtId="0" fontId="43" fillId="0" borderId="14" applyNumberFormat="0" applyFill="0" applyAlignment="0" applyProtection="0"/>
    <xf numFmtId="0" fontId="44" fillId="0" borderId="15" applyNumberFormat="0" applyFill="0" applyAlignment="0" applyProtection="0"/>
    <xf numFmtId="0" fontId="45" fillId="0" borderId="16" applyNumberFormat="0" applyFill="0" applyAlignment="0" applyProtection="0"/>
    <xf numFmtId="0" fontId="45" fillId="0" borderId="0" applyNumberFormat="0" applyFill="0" applyBorder="0" applyAlignment="0" applyProtection="0"/>
    <xf numFmtId="0" fontId="35" fillId="0" borderId="0">
      <alignment horizontal="left"/>
    </xf>
    <xf numFmtId="0" fontId="51" fillId="0" borderId="25" applyNumberFormat="0" applyFill="0" applyAlignment="0" applyProtection="0"/>
    <xf numFmtId="0" fontId="10" fillId="0" borderId="0" applyFont="0" applyFill="0" applyBorder="0" applyAlignment="0" applyProtection="0"/>
    <xf numFmtId="0" fontId="10" fillId="0" borderId="0" applyFont="0" applyFill="0" applyBorder="0" applyAlignment="0" applyProtection="0"/>
    <xf numFmtId="0" fontId="40" fillId="16" borderId="9" applyNumberFormat="0" applyAlignment="0" applyProtection="0"/>
    <xf numFmtId="42" fontId="10" fillId="0" borderId="0" applyFont="0" applyFill="0" applyBorder="0" applyAlignment="0" applyProtection="0"/>
    <xf numFmtId="44" fontId="10" fillId="0" borderId="0" applyFont="0" applyFill="0" applyBorder="0" applyAlignment="0" applyProtection="0"/>
    <xf numFmtId="0" fontId="52" fillId="0" borderId="0" applyNumberFormat="0" applyFill="0" applyBorder="0" applyAlignment="0" applyProtection="0"/>
    <xf numFmtId="0" fontId="10" fillId="0" borderId="0"/>
    <xf numFmtId="0" fontId="20" fillId="0" borderId="0">
      <alignment vertical="top"/>
    </xf>
    <xf numFmtId="0" fontId="10" fillId="4" borderId="10" applyNumberFormat="0" applyFont="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170" fontId="36" fillId="4" borderId="0" applyNumberFormat="0" applyBorder="0" applyAlignment="0" applyProtection="0"/>
    <xf numFmtId="170" fontId="36" fillId="2" borderId="0" applyNumberFormat="0" applyBorder="0" applyAlignment="0" applyProtection="0"/>
    <xf numFmtId="170" fontId="36" fillId="5" borderId="0" applyNumberFormat="0" applyBorder="0" applyAlignment="0" applyProtection="0"/>
    <xf numFmtId="170" fontId="36" fillId="4" borderId="0" applyNumberFormat="0" applyBorder="0" applyAlignment="0" applyProtection="0"/>
    <xf numFmtId="170" fontId="36" fillId="2" borderId="0" applyNumberFormat="0" applyBorder="0" applyAlignment="0" applyProtection="0"/>
    <xf numFmtId="170" fontId="36" fillId="3" borderId="0" applyNumberFormat="0" applyBorder="0" applyAlignment="0" applyProtection="0"/>
    <xf numFmtId="170" fontId="36" fillId="4" borderId="0" applyNumberFormat="0" applyBorder="0" applyAlignment="0" applyProtection="0"/>
    <xf numFmtId="170" fontId="36" fillId="2" borderId="0" applyNumberFormat="0" applyBorder="0" applyAlignment="0" applyProtection="0"/>
    <xf numFmtId="170" fontId="36" fillId="5" borderId="0" applyNumberFormat="0" applyBorder="0" applyAlignment="0" applyProtection="0"/>
    <xf numFmtId="170" fontId="36" fillId="4" borderId="0" applyNumberFormat="0" applyBorder="0" applyAlignment="0" applyProtection="0"/>
    <xf numFmtId="170" fontId="36" fillId="6" borderId="0" applyNumberFormat="0" applyBorder="0" applyAlignment="0" applyProtection="0"/>
    <xf numFmtId="170" fontId="36" fillId="3" borderId="0" applyNumberFormat="0" applyBorder="0" applyAlignment="0" applyProtection="0"/>
    <xf numFmtId="170" fontId="36" fillId="7" borderId="0" applyNumberFormat="0" applyBorder="0" applyAlignment="0" applyProtection="0"/>
    <xf numFmtId="170" fontId="36" fillId="6" borderId="0" applyNumberFormat="0" applyBorder="0" applyAlignment="0" applyProtection="0"/>
    <xf numFmtId="170" fontId="36" fillId="8" borderId="0" applyNumberFormat="0" applyBorder="0" applyAlignment="0" applyProtection="0"/>
    <xf numFmtId="170" fontId="36" fillId="7" borderId="0" applyNumberFormat="0" applyBorder="0" applyAlignment="0" applyProtection="0"/>
    <xf numFmtId="170" fontId="36" fillId="6" borderId="0" applyNumberFormat="0" applyBorder="0" applyAlignment="0" applyProtection="0"/>
    <xf numFmtId="170" fontId="36" fillId="3" borderId="0" applyNumberFormat="0" applyBorder="0" applyAlignment="0" applyProtection="0"/>
    <xf numFmtId="170" fontId="36" fillId="7" borderId="0" applyNumberFormat="0" applyBorder="0" applyAlignment="0" applyProtection="0"/>
    <xf numFmtId="170" fontId="36" fillId="6" borderId="0" applyNumberFormat="0" applyBorder="0" applyAlignment="0" applyProtection="0"/>
    <xf numFmtId="170" fontId="36" fillId="8" borderId="0" applyNumberFormat="0" applyBorder="0" applyAlignment="0" applyProtection="0"/>
    <xf numFmtId="170" fontId="36" fillId="7" borderId="0" applyNumberFormat="0" applyBorder="0" applyAlignment="0" applyProtection="0"/>
    <xf numFmtId="170" fontId="37" fillId="9" borderId="0" applyNumberFormat="0" applyBorder="0" applyAlignment="0" applyProtection="0"/>
    <xf numFmtId="170" fontId="37" fillId="3" borderId="0" applyNumberFormat="0" applyBorder="0" applyAlignment="0" applyProtection="0"/>
    <xf numFmtId="170" fontId="37" fillId="7" borderId="0" applyNumberFormat="0" applyBorder="0" applyAlignment="0" applyProtection="0"/>
    <xf numFmtId="170" fontId="37" fillId="6" borderId="0" applyNumberFormat="0" applyBorder="0" applyAlignment="0" applyProtection="0"/>
    <xf numFmtId="170" fontId="37" fillId="9" borderId="0" applyNumberFormat="0" applyBorder="0" applyAlignment="0" applyProtection="0"/>
    <xf numFmtId="170" fontId="37" fillId="3" borderId="0" applyNumberFormat="0" applyBorder="0" applyAlignment="0" applyProtection="0"/>
    <xf numFmtId="170" fontId="37" fillId="9" borderId="0" applyNumberFormat="0" applyBorder="0" applyAlignment="0" applyProtection="0"/>
    <xf numFmtId="170" fontId="37" fillId="3" borderId="0" applyNumberFormat="0" applyBorder="0" applyAlignment="0" applyProtection="0"/>
    <xf numFmtId="170" fontId="37" fillId="7" borderId="0" applyNumberFormat="0" applyBorder="0" applyAlignment="0" applyProtection="0"/>
    <xf numFmtId="170" fontId="37" fillId="6" borderId="0" applyNumberFormat="0" applyBorder="0" applyAlignment="0" applyProtection="0"/>
    <xf numFmtId="170" fontId="37" fillId="9" borderId="0" applyNumberFormat="0" applyBorder="0" applyAlignment="0" applyProtection="0"/>
    <xf numFmtId="170" fontId="37" fillId="3" borderId="0" applyNumberFormat="0" applyBorder="0" applyAlignment="0" applyProtection="0"/>
    <xf numFmtId="170" fontId="37" fillId="9" borderId="0" applyNumberFormat="0" applyBorder="0" applyAlignment="0" applyProtection="0"/>
    <xf numFmtId="170" fontId="37" fillId="10" borderId="0" applyNumberFormat="0" applyBorder="0" applyAlignment="0" applyProtection="0"/>
    <xf numFmtId="170" fontId="37" fillId="11" borderId="0" applyNumberFormat="0" applyBorder="0" applyAlignment="0" applyProtection="0"/>
    <xf numFmtId="170" fontId="37" fillId="12" borderId="0" applyNumberFormat="0" applyBorder="0" applyAlignment="0" applyProtection="0"/>
    <xf numFmtId="170" fontId="37" fillId="9" borderId="0" applyNumberFormat="0" applyBorder="0" applyAlignment="0" applyProtection="0"/>
    <xf numFmtId="170" fontId="37" fillId="13" borderId="0" applyNumberFormat="0" applyBorder="0" applyAlignment="0" applyProtection="0"/>
    <xf numFmtId="170" fontId="52" fillId="0" borderId="0" applyNumberFormat="0" applyFill="0" applyBorder="0" applyAlignment="0" applyProtection="0"/>
    <xf numFmtId="170" fontId="38" fillId="14" borderId="0" applyNumberFormat="0" applyBorder="0" applyAlignment="0" applyProtection="0"/>
    <xf numFmtId="170" fontId="13" fillId="0" borderId="0" applyNumberFormat="0" applyFill="0" applyBorder="0" applyAlignment="0" applyProtection="0">
      <alignment vertical="top"/>
      <protection locked="0"/>
    </xf>
    <xf numFmtId="170" fontId="13" fillId="0" borderId="0" applyNumberFormat="0" applyFill="0" applyBorder="0" applyAlignment="0" applyProtection="0">
      <alignment vertical="top"/>
      <protection locked="0"/>
    </xf>
    <xf numFmtId="170" fontId="39" fillId="15" borderId="7" applyNumberFormat="0" applyAlignment="0" applyProtection="0"/>
    <xf numFmtId="170" fontId="39" fillId="15" borderId="7" applyNumberFormat="0" applyAlignment="0" applyProtection="0"/>
    <xf numFmtId="170" fontId="47" fillId="0" borderId="8" applyNumberFormat="0" applyFill="0" applyAlignment="0" applyProtection="0"/>
    <xf numFmtId="170" fontId="40" fillId="16" borderId="9" applyNumberFormat="0" applyAlignment="0" applyProtection="0"/>
    <xf numFmtId="170" fontId="10" fillId="4" borderId="10" applyNumberFormat="0" applyFont="0" applyAlignment="0" applyProtection="0"/>
    <xf numFmtId="170" fontId="25" fillId="17" borderId="11" applyNumberFormat="0" applyProtection="0">
      <alignment horizontal="center"/>
    </xf>
    <xf numFmtId="170" fontId="25" fillId="17" borderId="11" applyNumberFormat="0" applyProtection="0">
      <alignment horizontal="center"/>
    </xf>
    <xf numFmtId="170" fontId="25" fillId="17" borderId="11" applyNumberFormat="0" applyProtection="0">
      <alignment horizontal="center"/>
    </xf>
    <xf numFmtId="170" fontId="28" fillId="0" borderId="0" applyNumberFormat="0" applyFill="0" applyBorder="0" applyAlignment="0" applyProtection="0"/>
    <xf numFmtId="170" fontId="46" fillId="7" borderId="7" applyNumberFormat="0" applyAlignment="0" applyProtection="0"/>
    <xf numFmtId="170" fontId="41" fillId="0" borderId="0" applyNumberFormat="0" applyFill="0" applyBorder="0" applyAlignment="0" applyProtection="0"/>
    <xf numFmtId="170" fontId="29" fillId="0" borderId="0" applyNumberFormat="0" applyFill="0" applyBorder="0" applyAlignment="0" applyProtection="0"/>
    <xf numFmtId="170" fontId="42" fillId="18" borderId="0" applyNumberFormat="0" applyBorder="0" applyAlignment="0" applyProtection="0"/>
    <xf numFmtId="170" fontId="26" fillId="0" borderId="12" applyNumberFormat="0" applyAlignment="0" applyProtection="0">
      <alignment horizontal="left" vertical="center"/>
    </xf>
    <xf numFmtId="170" fontId="26" fillId="0" borderId="13">
      <alignment horizontal="left" vertical="center"/>
    </xf>
    <xf numFmtId="170" fontId="43" fillId="0" borderId="14" applyNumberFormat="0" applyFill="0" applyAlignment="0" applyProtection="0"/>
    <xf numFmtId="170" fontId="44" fillId="0" borderId="15" applyNumberFormat="0" applyFill="0" applyAlignment="0" applyProtection="0"/>
    <xf numFmtId="170" fontId="45" fillId="0" borderId="16" applyNumberFormat="0" applyFill="0" applyAlignment="0" applyProtection="0"/>
    <xf numFmtId="170" fontId="45" fillId="0" borderId="0" applyNumberFormat="0" applyFill="0" applyBorder="0" applyAlignment="0" applyProtection="0"/>
    <xf numFmtId="170" fontId="46" fillId="7" borderId="7" applyNumberFormat="0" applyAlignment="0" applyProtection="0"/>
    <xf numFmtId="170" fontId="38" fillId="14" borderId="0" applyNumberFormat="0" applyBorder="0" applyAlignment="0" applyProtection="0"/>
    <xf numFmtId="170" fontId="47" fillId="0" borderId="8" applyNumberFormat="0" applyFill="0" applyAlignment="0" applyProtection="0"/>
    <xf numFmtId="170" fontId="48" fillId="7" borderId="0" applyNumberFormat="0" applyBorder="0" applyAlignment="0" applyProtection="0"/>
    <xf numFmtId="170" fontId="48" fillId="7" borderId="0" applyNumberFormat="0" applyBorder="0" applyAlignment="0" applyProtection="0"/>
    <xf numFmtId="170" fontId="29" fillId="0" borderId="0"/>
    <xf numFmtId="170" fontId="10" fillId="0" borderId="0"/>
    <xf numFmtId="170" fontId="10" fillId="0" borderId="0"/>
    <xf numFmtId="170" fontId="10" fillId="0" borderId="0"/>
    <xf numFmtId="170" fontId="10" fillId="0" borderId="0">
      <alignment vertical="center"/>
    </xf>
    <xf numFmtId="170" fontId="10" fillId="4" borderId="10" applyNumberFormat="0" applyFont="0" applyAlignment="0" applyProtection="0"/>
    <xf numFmtId="170" fontId="49" fillId="15" borderId="18" applyNumberFormat="0" applyAlignment="0" applyProtection="0"/>
    <xf numFmtId="170" fontId="16" fillId="0" borderId="0" applyNumberFormat="0" applyFont="0" applyFill="0" applyBorder="0" applyAlignment="0" applyProtection="0">
      <alignment horizontal="left"/>
    </xf>
    <xf numFmtId="170" fontId="17" fillId="0" borderId="19">
      <alignment horizontal="center"/>
    </xf>
    <xf numFmtId="170" fontId="17" fillId="0" borderId="19">
      <alignment horizontal="center"/>
    </xf>
    <xf numFmtId="170" fontId="17" fillId="0" borderId="19">
      <alignment horizontal="center"/>
    </xf>
    <xf numFmtId="170" fontId="17" fillId="0" borderId="19">
      <alignment horizontal="center"/>
    </xf>
    <xf numFmtId="170" fontId="17" fillId="0" borderId="19">
      <alignment horizontal="center"/>
    </xf>
    <xf numFmtId="170" fontId="17" fillId="0" borderId="19">
      <alignment horizontal="center"/>
    </xf>
    <xf numFmtId="170" fontId="16" fillId="20" borderId="0" applyNumberFormat="0" applyFont="0" applyBorder="0" applyAlignment="0" applyProtection="0"/>
    <xf numFmtId="170" fontId="18" fillId="21" borderId="20" applyNumberFormat="0" applyProtection="0">
      <alignment horizontal="left" vertical="top" indent="1"/>
    </xf>
    <xf numFmtId="170" fontId="10" fillId="29" borderId="20" applyNumberFormat="0" applyProtection="0">
      <alignment horizontal="left" vertical="center" indent="1"/>
    </xf>
    <xf numFmtId="170" fontId="10" fillId="29" borderId="20" applyNumberFormat="0" applyProtection="0">
      <alignment horizontal="left" vertical="top" indent="1"/>
    </xf>
    <xf numFmtId="170" fontId="10" fillId="22" borderId="20" applyNumberFormat="0" applyProtection="0">
      <alignment horizontal="left" vertical="center" indent="1"/>
    </xf>
    <xf numFmtId="170" fontId="10" fillId="22" borderId="20" applyNumberFormat="0" applyProtection="0">
      <alignment horizontal="left" vertical="top" indent="1"/>
    </xf>
    <xf numFmtId="170" fontId="10" fillId="31" borderId="20" applyNumberFormat="0" applyProtection="0">
      <alignment horizontal="left" vertical="center" indent="1"/>
    </xf>
    <xf numFmtId="170" fontId="10" fillId="31" borderId="20" applyNumberFormat="0" applyProtection="0">
      <alignment horizontal="left" vertical="top" indent="1"/>
    </xf>
    <xf numFmtId="170" fontId="10" fillId="32" borderId="20" applyNumberFormat="0" applyProtection="0">
      <alignment horizontal="left" vertical="center" indent="1"/>
    </xf>
    <xf numFmtId="170" fontId="10" fillId="32" borderId="20" applyNumberFormat="0" applyProtection="0">
      <alignment horizontal="left" vertical="top" indent="1"/>
    </xf>
    <xf numFmtId="170" fontId="20" fillId="33" borderId="20" applyNumberFormat="0" applyProtection="0">
      <alignment horizontal="left" vertical="top" indent="1"/>
    </xf>
    <xf numFmtId="170" fontId="20" fillId="22" borderId="20" applyNumberFormat="0" applyProtection="0">
      <alignment horizontal="left" vertical="top" indent="1"/>
    </xf>
    <xf numFmtId="170" fontId="10" fillId="4" borderId="0" applyNumberFormat="0" applyFont="0" applyBorder="0" applyAlignment="0" applyProtection="0"/>
    <xf numFmtId="170" fontId="10" fillId="15" borderId="0" applyNumberFormat="0" applyFont="0" applyBorder="0" applyAlignment="0" applyProtection="0"/>
    <xf numFmtId="170" fontId="10" fillId="6" borderId="0" applyNumberFormat="0" applyFont="0" applyBorder="0" applyAlignment="0" applyProtection="0"/>
    <xf numFmtId="170" fontId="10" fillId="0" borderId="0"/>
    <xf numFmtId="170" fontId="10" fillId="6" borderId="0" applyNumberFormat="0" applyFont="0" applyBorder="0" applyAlignment="0" applyProtection="0"/>
    <xf numFmtId="170" fontId="10" fillId="0" borderId="0" applyNumberFormat="0" applyFont="0" applyFill="0" applyBorder="0" applyAlignment="0" applyProtection="0"/>
    <xf numFmtId="170" fontId="42" fillId="18" borderId="0" applyNumberFormat="0" applyBorder="0" applyAlignment="0" applyProtection="0"/>
    <xf numFmtId="170" fontId="31" fillId="35" borderId="0"/>
    <xf numFmtId="170" fontId="32" fillId="35" borderId="0"/>
    <xf numFmtId="170" fontId="33" fillId="35" borderId="22"/>
    <xf numFmtId="170" fontId="33" fillId="35" borderId="0"/>
    <xf numFmtId="170" fontId="31" fillId="19" borderId="22">
      <protection locked="0"/>
    </xf>
    <xf numFmtId="170" fontId="31" fillId="35" borderId="0"/>
    <xf numFmtId="170" fontId="16" fillId="0" borderId="23"/>
    <xf numFmtId="170" fontId="34" fillId="6" borderId="24">
      <alignment horizontal="center"/>
    </xf>
    <xf numFmtId="170" fontId="49" fillId="15" borderId="18" applyNumberFormat="0" applyAlignment="0" applyProtection="0"/>
    <xf numFmtId="170" fontId="10" fillId="0" borderId="0"/>
    <xf numFmtId="170" fontId="41" fillId="0" borderId="0" applyNumberFormat="0" applyFill="0" applyBorder="0" applyAlignment="0" applyProtection="0"/>
    <xf numFmtId="170" fontId="50" fillId="0" borderId="0" applyNumberFormat="0" applyFill="0" applyBorder="0" applyAlignment="0" applyProtection="0"/>
    <xf numFmtId="170" fontId="35" fillId="0" borderId="0">
      <alignment horizontal="left"/>
    </xf>
    <xf numFmtId="170" fontId="43" fillId="0" borderId="14" applyNumberFormat="0" applyFill="0" applyAlignment="0" applyProtection="0"/>
    <xf numFmtId="170" fontId="44" fillId="0" borderId="15" applyNumberFormat="0" applyFill="0" applyAlignment="0" applyProtection="0"/>
    <xf numFmtId="170" fontId="45" fillId="0" borderId="16" applyNumberFormat="0" applyFill="0" applyAlignment="0" applyProtection="0"/>
    <xf numFmtId="170" fontId="45" fillId="0" borderId="0" applyNumberFormat="0" applyFill="0" applyBorder="0" applyAlignment="0" applyProtection="0"/>
    <xf numFmtId="170" fontId="51" fillId="0" borderId="25" applyNumberFormat="0" applyFill="0" applyAlignment="0" applyProtection="0"/>
    <xf numFmtId="170" fontId="40" fillId="16" borderId="9" applyNumberFormat="0" applyAlignment="0" applyProtection="0"/>
    <xf numFmtId="170" fontId="10" fillId="0" borderId="0"/>
    <xf numFmtId="0" fontId="10" fillId="0" borderId="0"/>
    <xf numFmtId="170" fontId="36" fillId="3" borderId="0" applyNumberFormat="0" applyBorder="0" applyAlignment="0" applyProtection="0"/>
    <xf numFmtId="170" fontId="36" fillId="2" borderId="0" applyNumberFormat="0" applyBorder="0" applyAlignment="0" applyProtection="0"/>
    <xf numFmtId="170" fontId="20" fillId="0" borderId="0">
      <alignment vertical="top"/>
    </xf>
    <xf numFmtId="170" fontId="10" fillId="0" borderId="0"/>
    <xf numFmtId="170" fontId="52" fillId="0" borderId="0" applyNumberFormat="0" applyFill="0" applyBorder="0" applyAlignment="0" applyProtection="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0" fontId="3" fillId="0" borderId="0"/>
    <xf numFmtId="0" fontId="10" fillId="0" borderId="0"/>
    <xf numFmtId="164" fontId="11" fillId="0" borderId="0" applyNumberFormat="0" applyFont="0" applyBorder="0" applyAlignment="0" applyProtection="0"/>
    <xf numFmtId="0" fontId="35" fillId="0" borderId="0">
      <alignment horizontal="left"/>
    </xf>
    <xf numFmtId="0" fontId="9" fillId="0" borderId="0"/>
    <xf numFmtId="0" fontId="9" fillId="0" borderId="0"/>
    <xf numFmtId="0" fontId="9" fillId="0" borderId="0"/>
    <xf numFmtId="0" fontId="54" fillId="0" borderId="0" applyNumberFormat="0" applyFill="0" applyBorder="0" applyAlignment="0" applyProtection="0">
      <alignment vertical="top"/>
      <protection locked="0"/>
    </xf>
    <xf numFmtId="177" fontId="56" fillId="19" borderId="0"/>
    <xf numFmtId="0" fontId="60" fillId="0" borderId="0"/>
    <xf numFmtId="0" fontId="2" fillId="0" borderId="0"/>
    <xf numFmtId="0" fontId="9" fillId="0" borderId="0">
      <alignment vertical="center"/>
    </xf>
    <xf numFmtId="0" fontId="9" fillId="0" borderId="0"/>
    <xf numFmtId="0" fontId="9" fillId="0" borderId="0"/>
    <xf numFmtId="44" fontId="9" fillId="0" borderId="0" applyFont="0" applyFill="0" applyBorder="0" applyAlignment="0" applyProtection="0"/>
    <xf numFmtId="170" fontId="9" fillId="0" borderId="0" applyFont="0" applyFill="0" applyBorder="0" applyAlignment="0" applyProtection="0"/>
    <xf numFmtId="0" fontId="38" fillId="14" borderId="0" applyNumberFormat="0" applyBorder="0" applyAlignment="0" applyProtection="0"/>
    <xf numFmtId="171" fontId="9" fillId="0" borderId="17" applyNumberFormat="0" applyAlignment="0"/>
    <xf numFmtId="0" fontId="48" fillId="7" borderId="0" applyNumberFormat="0" applyBorder="0" applyAlignment="0" applyProtection="0"/>
    <xf numFmtId="0" fontId="9" fillId="0" borderId="0"/>
    <xf numFmtId="0" fontId="9" fillId="0" borderId="0"/>
    <xf numFmtId="0" fontId="9" fillId="0" borderId="0"/>
    <xf numFmtId="0" fontId="9" fillId="4" borderId="10" applyNumberFormat="0" applyFont="0" applyAlignment="0" applyProtection="0"/>
    <xf numFmtId="0" fontId="9" fillId="29" borderId="20" applyNumberFormat="0" applyProtection="0">
      <alignment horizontal="left" vertical="center" indent="1"/>
    </xf>
    <xf numFmtId="0" fontId="9" fillId="29" borderId="20" applyNumberFormat="0" applyProtection="0">
      <alignment horizontal="left" vertical="top" indent="1"/>
    </xf>
    <xf numFmtId="0" fontId="9" fillId="22" borderId="20" applyNumberFormat="0" applyProtection="0">
      <alignment horizontal="left" vertical="center" indent="1"/>
    </xf>
    <xf numFmtId="0" fontId="9" fillId="22" borderId="20" applyNumberFormat="0" applyProtection="0">
      <alignment horizontal="left" vertical="top" indent="1"/>
    </xf>
    <xf numFmtId="0" fontId="9" fillId="31" borderId="20" applyNumberFormat="0" applyProtection="0">
      <alignment horizontal="left" vertical="center" indent="1"/>
    </xf>
    <xf numFmtId="0" fontId="9" fillId="31" borderId="20" applyNumberFormat="0" applyProtection="0">
      <alignment horizontal="left" vertical="top" indent="1"/>
    </xf>
    <xf numFmtId="0" fontId="9" fillId="32" borderId="20" applyNumberFormat="0" applyProtection="0">
      <alignment horizontal="left" vertical="center" indent="1"/>
    </xf>
    <xf numFmtId="0" fontId="9" fillId="32" borderId="20" applyNumberFormat="0" applyProtection="0">
      <alignment horizontal="left" vertical="top" indent="1"/>
    </xf>
    <xf numFmtId="0" fontId="9" fillId="4" borderId="0" applyNumberFormat="0" applyFont="0" applyBorder="0" applyAlignment="0" applyProtection="0"/>
    <xf numFmtId="0" fontId="9" fillId="15" borderId="0" applyNumberFormat="0" applyFont="0" applyBorder="0" applyAlignment="0" applyProtection="0"/>
    <xf numFmtId="0" fontId="9" fillId="6" borderId="0" applyNumberFormat="0" applyFont="0" applyBorder="0" applyAlignment="0" applyProtection="0"/>
    <xf numFmtId="0" fontId="9" fillId="6" borderId="0" applyNumberFormat="0" applyFont="0" applyBorder="0" applyAlignment="0" applyProtection="0"/>
    <xf numFmtId="0" fontId="9" fillId="0" borderId="0" applyNumberFormat="0" applyFont="0" applyFill="0" applyBorder="0" applyAlignment="0" applyProtection="0"/>
    <xf numFmtId="0" fontId="42" fillId="18" borderId="0" applyNumberFormat="0" applyBorder="0" applyAlignment="0" applyProtection="0"/>
    <xf numFmtId="0" fontId="49" fillId="15" borderId="18" applyNumberFormat="0" applyAlignment="0" applyProtection="0"/>
    <xf numFmtId="0" fontId="9" fillId="0" borderId="0"/>
    <xf numFmtId="0" fontId="41" fillId="0" borderId="0" applyNumberFormat="0" applyFill="0" applyBorder="0" applyAlignment="0" applyProtection="0"/>
    <xf numFmtId="0" fontId="35" fillId="0" borderId="0">
      <alignment horizontal="left"/>
    </xf>
    <xf numFmtId="0" fontId="43" fillId="0" borderId="14" applyNumberFormat="0" applyFill="0" applyAlignment="0" applyProtection="0"/>
    <xf numFmtId="0" fontId="44" fillId="0" borderId="15" applyNumberFormat="0" applyFill="0" applyAlignment="0" applyProtection="0"/>
    <xf numFmtId="0" fontId="45" fillId="0" borderId="16" applyNumberFormat="0" applyFill="0" applyAlignment="0" applyProtection="0"/>
    <xf numFmtId="0" fontId="45" fillId="0" borderId="0" applyNumberFormat="0" applyFill="0" applyBorder="0" applyAlignment="0" applyProtection="0"/>
    <xf numFmtId="0" fontId="40" fillId="16" borderId="9" applyNumberFormat="0" applyAlignment="0" applyProtection="0"/>
    <xf numFmtId="0" fontId="9" fillId="0" borderId="0"/>
    <xf numFmtId="0" fontId="9" fillId="4" borderId="10" applyNumberFormat="0" applyFont="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35" fillId="0" borderId="0">
      <alignment horizontal="left"/>
    </xf>
    <xf numFmtId="182" fontId="9" fillId="0" borderId="0" applyFont="0" applyFill="0" applyBorder="0" applyAlignment="0" applyProtection="0"/>
    <xf numFmtId="182" fontId="9" fillId="0" borderId="0" applyFont="0" applyFill="0" applyBorder="0" applyAlignment="0" applyProtection="0"/>
    <xf numFmtId="177" fontId="56" fillId="15" borderId="0"/>
    <xf numFmtId="170" fontId="9" fillId="4" borderId="10" applyNumberFormat="0" applyFont="0" applyAlignment="0" applyProtection="0"/>
    <xf numFmtId="170" fontId="9" fillId="0" borderId="0"/>
    <xf numFmtId="170" fontId="9" fillId="0" borderId="0"/>
    <xf numFmtId="170" fontId="9" fillId="0" borderId="0"/>
    <xf numFmtId="170" fontId="9" fillId="4" borderId="10" applyNumberFormat="0" applyFont="0" applyAlignment="0" applyProtection="0"/>
    <xf numFmtId="170" fontId="9" fillId="29" borderId="20" applyNumberFormat="0" applyProtection="0">
      <alignment horizontal="left" vertical="center" indent="1"/>
    </xf>
    <xf numFmtId="170" fontId="9" fillId="29" borderId="20" applyNumberFormat="0" applyProtection="0">
      <alignment horizontal="left" vertical="top" indent="1"/>
    </xf>
    <xf numFmtId="170" fontId="9" fillId="22" borderId="20" applyNumberFormat="0" applyProtection="0">
      <alignment horizontal="left" vertical="center" indent="1"/>
    </xf>
    <xf numFmtId="170" fontId="9" fillId="22" borderId="20" applyNumberFormat="0" applyProtection="0">
      <alignment horizontal="left" vertical="top" indent="1"/>
    </xf>
    <xf numFmtId="170" fontId="9" fillId="31" borderId="20" applyNumberFormat="0" applyProtection="0">
      <alignment horizontal="left" vertical="center" indent="1"/>
    </xf>
    <xf numFmtId="170" fontId="9" fillId="31" borderId="20" applyNumberFormat="0" applyProtection="0">
      <alignment horizontal="left" vertical="top" indent="1"/>
    </xf>
    <xf numFmtId="170" fontId="9" fillId="32" borderId="20" applyNumberFormat="0" applyProtection="0">
      <alignment horizontal="left" vertical="center" indent="1"/>
    </xf>
    <xf numFmtId="170" fontId="9" fillId="32" borderId="20" applyNumberFormat="0" applyProtection="0">
      <alignment horizontal="left" vertical="top" indent="1"/>
    </xf>
    <xf numFmtId="170" fontId="9" fillId="4" borderId="0" applyNumberFormat="0" applyFont="0" applyBorder="0" applyAlignment="0" applyProtection="0"/>
    <xf numFmtId="170" fontId="9" fillId="15" borderId="0" applyNumberFormat="0" applyFont="0" applyBorder="0" applyAlignment="0" applyProtection="0"/>
    <xf numFmtId="170" fontId="9" fillId="6" borderId="0" applyNumberFormat="0" applyFont="0" applyBorder="0" applyAlignment="0" applyProtection="0"/>
    <xf numFmtId="170" fontId="9" fillId="0" borderId="0"/>
    <xf numFmtId="170" fontId="9" fillId="6" borderId="0" applyNumberFormat="0" applyFont="0" applyBorder="0" applyAlignment="0" applyProtection="0"/>
    <xf numFmtId="170" fontId="9" fillId="0" borderId="0" applyNumberFormat="0" applyFont="0" applyFill="0" applyBorder="0" applyAlignment="0" applyProtection="0"/>
    <xf numFmtId="170" fontId="9" fillId="0" borderId="0"/>
    <xf numFmtId="170" fontId="9" fillId="0" borderId="0"/>
    <xf numFmtId="0" fontId="9" fillId="0" borderId="0"/>
    <xf numFmtId="170" fontId="9" fillId="0" borderId="0"/>
    <xf numFmtId="0" fontId="9" fillId="0"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0" fontId="9" fillId="0" borderId="0" applyNumberFormat="0" applyFont="0" applyBorder="0" applyAlignment="0" applyProtection="0"/>
    <xf numFmtId="182" fontId="9" fillId="0" borderId="0" applyFont="0" applyFill="0" applyBorder="0" applyAlignment="0" applyProtection="0"/>
    <xf numFmtId="182" fontId="9" fillId="0" borderId="0" applyFont="0" applyFill="0" applyBorder="0" applyAlignment="0" applyProtection="0"/>
    <xf numFmtId="37"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7" fontId="56" fillId="15" borderId="0"/>
    <xf numFmtId="177" fontId="56" fillId="15" borderId="0"/>
    <xf numFmtId="0" fontId="69" fillId="17" borderId="11" applyNumberFormat="0" applyProtection="0">
      <alignment horizontal="center"/>
    </xf>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82" fontId="9" fillId="0" borderId="0" applyFont="0" applyFill="0" applyBorder="0" applyAlignment="0" applyProtection="0"/>
    <xf numFmtId="177" fontId="56" fillId="15"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0" fontId="9" fillId="0" borderId="0"/>
    <xf numFmtId="0" fontId="9" fillId="0" borderId="0"/>
    <xf numFmtId="0" fontId="9" fillId="0" borderId="0"/>
    <xf numFmtId="0" fontId="9" fillId="0" borderId="0"/>
    <xf numFmtId="0" fontId="9" fillId="0" borderId="0"/>
    <xf numFmtId="0" fontId="9" fillId="0" borderId="0"/>
    <xf numFmtId="170" fontId="9" fillId="0" borderId="0"/>
    <xf numFmtId="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0" fontId="1" fillId="0" borderId="0"/>
    <xf numFmtId="0" fontId="9" fillId="0" borderId="0"/>
    <xf numFmtId="164" fontId="11" fillId="0" borderId="0" applyNumberFormat="0" applyFont="0" applyBorder="0" applyAlignment="0" applyProtection="0"/>
    <xf numFmtId="177" fontId="56" fillId="15" borderId="0"/>
    <xf numFmtId="182" fontId="9" fillId="0" borderId="0" applyFont="0" applyFill="0" applyBorder="0" applyAlignment="0" applyProtection="0"/>
    <xf numFmtId="177" fontId="56" fillId="15" borderId="0"/>
    <xf numFmtId="177" fontId="56" fillId="15" borderId="0"/>
    <xf numFmtId="182" fontId="9" fillId="0" borderId="0" applyFont="0" applyFill="0" applyBorder="0" applyAlignment="0" applyProtection="0"/>
    <xf numFmtId="182" fontId="9" fillId="0" borderId="0" applyFont="0" applyFill="0" applyBorder="0" applyAlignment="0" applyProtection="0"/>
    <xf numFmtId="0" fontId="9" fillId="0" borderId="0"/>
    <xf numFmtId="182" fontId="9" fillId="0" borderId="0" applyFont="0" applyFill="0" applyBorder="0" applyAlignment="0" applyProtection="0"/>
    <xf numFmtId="182" fontId="9" fillId="0" borderId="0" applyFont="0" applyFill="0" applyBorder="0" applyAlignment="0" applyProtection="0"/>
    <xf numFmtId="177" fontId="56" fillId="15" borderId="0"/>
    <xf numFmtId="177" fontId="56" fillId="15" borderId="0"/>
    <xf numFmtId="0" fontId="1" fillId="0" borderId="0"/>
    <xf numFmtId="0" fontId="1" fillId="0"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7" fontId="56" fillId="15"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7" fontId="56" fillId="15" borderId="0"/>
    <xf numFmtId="177" fontId="56" fillId="15" borderId="0"/>
    <xf numFmtId="177" fontId="56" fillId="15" borderId="0"/>
    <xf numFmtId="177" fontId="56" fillId="15" borderId="0"/>
    <xf numFmtId="177" fontId="56" fillId="15" borderId="0"/>
    <xf numFmtId="177" fontId="56" fillId="15" borderId="0"/>
    <xf numFmtId="177" fontId="56" fillId="15" borderId="0"/>
    <xf numFmtId="0" fontId="9" fillId="0" borderId="0"/>
    <xf numFmtId="0" fontId="35" fillId="0" borderId="0">
      <alignment horizontal="left"/>
    </xf>
    <xf numFmtId="43" fontId="71" fillId="0" borderId="0" applyFont="0" applyFill="0" applyBorder="0" applyAlignment="0" applyProtection="0"/>
    <xf numFmtId="44" fontId="71" fillId="0" borderId="0" applyFont="0" applyFill="0" applyBorder="0" applyAlignment="0" applyProtection="0"/>
  </cellStyleXfs>
  <cellXfs count="711">
    <xf numFmtId="0" fontId="0" fillId="0" borderId="0" xfId="0" applyAlignment="1">
      <alignment wrapText="1"/>
    </xf>
    <xf numFmtId="0" fontId="5" fillId="0" borderId="0" xfId="0" applyFont="1" applyAlignment="1">
      <alignment wrapText="1" indent="1"/>
    </xf>
    <xf numFmtId="0" fontId="5" fillId="0" borderId="2" xfId="0" applyFont="1" applyBorder="1" applyAlignment="1">
      <alignment wrapText="1"/>
    </xf>
    <xf numFmtId="0" fontId="0" fillId="0" borderId="0" xfId="0" applyAlignment="1">
      <alignment wrapText="1"/>
    </xf>
    <xf numFmtId="0" fontId="7" fillId="0" borderId="0" xfId="0" applyFont="1" applyAlignment="1">
      <alignment horizontal="left"/>
    </xf>
    <xf numFmtId="0" fontId="60" fillId="0" borderId="0" xfId="361" applyAlignment="1">
      <alignment wrapText="1"/>
    </xf>
    <xf numFmtId="0" fontId="59" fillId="0" borderId="0" xfId="0" applyFont="1" applyBorder="1" applyAlignment="1">
      <alignment wrapText="1"/>
    </xf>
    <xf numFmtId="0" fontId="59" fillId="0" borderId="6" xfId="0" applyFont="1" applyBorder="1" applyAlignment="1"/>
    <xf numFmtId="165" fontId="59" fillId="0" borderId="17" xfId="0" applyNumberFormat="1" applyFont="1" applyBorder="1" applyAlignment="1"/>
    <xf numFmtId="0" fontId="59" fillId="0" borderId="17" xfId="0" applyFont="1" applyBorder="1" applyAlignment="1"/>
    <xf numFmtId="165" fontId="59" fillId="0" borderId="13" xfId="0" applyNumberFormat="1" applyFont="1" applyBorder="1" applyAlignment="1"/>
    <xf numFmtId="165" fontId="59" fillId="0" borderId="17" xfId="0" applyNumberFormat="1" applyFont="1" applyBorder="1" applyAlignment="1">
      <alignment horizontal="left"/>
    </xf>
    <xf numFmtId="165" fontId="59" fillId="0" borderId="6" xfId="0" applyNumberFormat="1" applyFont="1" applyBorder="1" applyAlignment="1">
      <alignment horizontal="left"/>
    </xf>
    <xf numFmtId="165" fontId="59" fillId="0" borderId="0" xfId="0" applyNumberFormat="1" applyFont="1" applyAlignment="1"/>
    <xf numFmtId="165" fontId="59" fillId="0" borderId="3" xfId="0" applyNumberFormat="1" applyFont="1" applyBorder="1" applyAlignment="1"/>
    <xf numFmtId="165" fontId="59" fillId="0" borderId="1" xfId="0" applyNumberFormat="1" applyFont="1" applyBorder="1" applyAlignment="1"/>
    <xf numFmtId="0" fontId="59" fillId="0" borderId="1" xfId="0" applyFont="1" applyBorder="1" applyAlignment="1">
      <alignment wrapText="1"/>
    </xf>
    <xf numFmtId="167" fontId="59" fillId="0" borderId="0" xfId="0" applyNumberFormat="1" applyFont="1" applyAlignment="1"/>
    <xf numFmtId="0" fontId="59" fillId="0" borderId="1" xfId="0" applyFont="1" applyBorder="1" applyAlignment="1">
      <alignment horizontal="left"/>
    </xf>
    <xf numFmtId="0" fontId="59" fillId="0" borderId="0" xfId="0" applyFont="1" applyBorder="1" applyAlignment="1">
      <alignment horizontal="left"/>
    </xf>
    <xf numFmtId="0" fontId="59" fillId="0" borderId="0" xfId="0" applyFont="1" applyAlignment="1">
      <alignment horizontal="center"/>
    </xf>
    <xf numFmtId="0" fontId="59" fillId="0" borderId="0" xfId="0" applyFont="1" applyBorder="1" applyAlignment="1">
      <alignment horizontal="left" vertical="top"/>
    </xf>
    <xf numFmtId="0" fontId="59" fillId="0" borderId="17" xfId="0" applyFont="1" applyBorder="1" applyAlignment="1">
      <alignment horizontal="center"/>
    </xf>
    <xf numFmtId="167" fontId="59" fillId="0" borderId="26" xfId="0" applyNumberFormat="1" applyFont="1" applyBorder="1" applyAlignment="1"/>
    <xf numFmtId="0" fontId="59" fillId="0" borderId="13" xfId="0" applyFont="1" applyBorder="1" applyAlignment="1">
      <alignment horizontal="left"/>
    </xf>
    <xf numFmtId="0" fontId="58" fillId="0" borderId="6" xfId="0" applyFont="1" applyBorder="1" applyAlignment="1">
      <alignment wrapText="1"/>
    </xf>
    <xf numFmtId="0" fontId="59" fillId="0" borderId="0" xfId="0" applyFont="1" applyAlignment="1"/>
    <xf numFmtId="0" fontId="59" fillId="0" borderId="0" xfId="0" applyFont="1" applyAlignment="1">
      <alignment wrapText="1"/>
    </xf>
    <xf numFmtId="0" fontId="59" fillId="0" borderId="0" xfId="0" applyFont="1" applyAlignment="1">
      <alignment horizontal="left"/>
    </xf>
    <xf numFmtId="0" fontId="59" fillId="0" borderId="26" xfId="0" applyFont="1" applyBorder="1" applyAlignment="1">
      <alignment horizontal="left"/>
    </xf>
    <xf numFmtId="37" fontId="55" fillId="0" borderId="1" xfId="360" applyNumberFormat="1" applyFont="1" applyFill="1" applyBorder="1" applyAlignment="1" applyProtection="1">
      <alignment horizontal="center"/>
      <protection locked="0"/>
    </xf>
    <xf numFmtId="37" fontId="55" fillId="0" borderId="0" xfId="360" applyNumberFormat="1" applyFont="1" applyFill="1" applyBorder="1" applyAlignment="1" applyProtection="1">
      <alignment horizontal="center"/>
      <protection locked="0"/>
    </xf>
    <xf numFmtId="37" fontId="55" fillId="0" borderId="26" xfId="360" applyNumberFormat="1" applyFont="1" applyFill="1" applyBorder="1" applyAlignment="1" applyProtection="1">
      <alignment horizontal="center"/>
      <protection locked="0"/>
    </xf>
    <xf numFmtId="37" fontId="57" fillId="0" borderId="0" xfId="360" applyNumberFormat="1" applyFont="1" applyFill="1" applyBorder="1" applyAlignment="1" applyProtection="1">
      <alignment horizontal="center"/>
      <protection locked="0"/>
    </xf>
    <xf numFmtId="37" fontId="55" fillId="0" borderId="0" xfId="360" quotePrefix="1" applyNumberFormat="1" applyFont="1" applyFill="1" applyBorder="1" applyAlignment="1" applyProtection="1">
      <alignment horizontal="center"/>
      <protection locked="0"/>
    </xf>
    <xf numFmtId="175" fontId="57" fillId="0" borderId="1" xfId="360" quotePrefix="1" applyNumberFormat="1" applyFont="1" applyFill="1" applyBorder="1" applyAlignment="1"/>
    <xf numFmtId="175" fontId="55" fillId="0" borderId="1" xfId="360" quotePrefix="1" applyNumberFormat="1" applyFont="1" applyFill="1" applyBorder="1" applyAlignment="1"/>
    <xf numFmtId="0" fontId="59" fillId="0" borderId="0" xfId="0" applyFont="1" applyAlignment="1">
      <alignment wrapText="1"/>
    </xf>
    <xf numFmtId="0" fontId="57" fillId="0" borderId="0" xfId="360" applyNumberFormat="1" applyFont="1" applyFill="1" applyAlignment="1">
      <alignment horizontal="left"/>
    </xf>
    <xf numFmtId="37" fontId="57" fillId="0" borderId="0" xfId="360" applyNumberFormat="1" applyFont="1" applyFill="1" applyAlignment="1"/>
    <xf numFmtId="37" fontId="55" fillId="0" borderId="0" xfId="360" applyNumberFormat="1" applyFont="1" applyFill="1" applyAlignment="1"/>
    <xf numFmtId="37" fontId="55" fillId="0" borderId="0" xfId="363" applyNumberFormat="1" applyFont="1" applyFill="1" applyAlignment="1">
      <alignment horizontal="left"/>
    </xf>
    <xf numFmtId="37" fontId="57" fillId="0" borderId="0" xfId="360" applyNumberFormat="1" applyFont="1" applyFill="1" applyAlignment="1">
      <alignment horizontal="left"/>
    </xf>
    <xf numFmtId="37" fontId="55" fillId="0" borderId="0" xfId="360" applyNumberFormat="1" applyFont="1" applyFill="1" applyAlignment="1">
      <alignment horizontal="left"/>
    </xf>
    <xf numFmtId="37" fontId="55" fillId="0" borderId="0" xfId="364" applyNumberFormat="1" applyFont="1" applyFill="1" applyBorder="1" applyAlignment="1">
      <alignment horizontal="left"/>
    </xf>
    <xf numFmtId="37" fontId="62" fillId="0" borderId="0" xfId="360" applyNumberFormat="1" applyFont="1" applyFill="1" applyBorder="1" applyAlignment="1">
      <alignment horizontal="left"/>
    </xf>
    <xf numFmtId="37" fontId="57" fillId="0" borderId="0" xfId="360" applyNumberFormat="1" applyFont="1" applyFill="1" applyBorder="1" applyAlignment="1">
      <alignment horizontal="right"/>
    </xf>
    <xf numFmtId="37" fontId="55" fillId="0" borderId="0" xfId="363" applyNumberFormat="1" applyFont="1" applyFill="1" applyBorder="1" applyAlignment="1">
      <alignment horizontal="left"/>
    </xf>
    <xf numFmtId="37" fontId="62" fillId="0" borderId="19" xfId="360" applyNumberFormat="1" applyFont="1" applyFill="1" applyBorder="1" applyAlignment="1">
      <alignment horizontal="left"/>
    </xf>
    <xf numFmtId="0" fontId="55" fillId="0" borderId="0" xfId="363" applyNumberFormat="1" applyFont="1" applyFill="1" applyAlignment="1">
      <alignment horizontal="left"/>
    </xf>
    <xf numFmtId="171" fontId="57" fillId="0" borderId="0" xfId="360" applyNumberFormat="1" applyFont="1" applyFill="1" applyBorder="1" applyAlignment="1">
      <alignment horizontal="right"/>
    </xf>
    <xf numFmtId="171" fontId="55" fillId="0" borderId="0" xfId="360" applyNumberFormat="1" applyFont="1" applyFill="1" applyBorder="1" applyAlignment="1">
      <alignment horizontal="right"/>
    </xf>
    <xf numFmtId="37" fontId="55" fillId="0" borderId="1" xfId="360" applyNumberFormat="1" applyFont="1" applyFill="1" applyBorder="1" applyAlignment="1">
      <alignment horizontal="left"/>
    </xf>
    <xf numFmtId="181" fontId="57" fillId="0" borderId="0" xfId="360" applyNumberFormat="1" applyFont="1" applyFill="1" applyBorder="1" applyAlignment="1">
      <alignment horizontal="right"/>
    </xf>
    <xf numFmtId="181" fontId="55" fillId="0" borderId="0" xfId="360" applyNumberFormat="1" applyFont="1" applyFill="1" applyBorder="1" applyAlignment="1">
      <alignment horizontal="right"/>
    </xf>
    <xf numFmtId="37" fontId="55" fillId="0" borderId="26" xfId="360" applyNumberFormat="1" applyFont="1" applyFill="1" applyBorder="1" applyAlignment="1">
      <alignment horizontal="left"/>
    </xf>
    <xf numFmtId="171" fontId="57" fillId="0" borderId="26" xfId="360" applyNumberFormat="1" applyFont="1" applyFill="1" applyBorder="1" applyAlignment="1">
      <alignment horizontal="right"/>
    </xf>
    <xf numFmtId="171" fontId="55" fillId="0" borderId="26" xfId="360" applyNumberFormat="1" applyFont="1" applyFill="1" applyBorder="1" applyAlignment="1">
      <alignment horizontal="right"/>
    </xf>
    <xf numFmtId="181" fontId="57" fillId="0" borderId="1" xfId="360" applyNumberFormat="1" applyFont="1" applyFill="1" applyBorder="1" applyAlignment="1">
      <alignment horizontal="right"/>
    </xf>
    <xf numFmtId="37" fontId="55" fillId="0" borderId="0" xfId="360" applyNumberFormat="1" applyFont="1" applyFill="1" applyBorder="1" applyAlignment="1"/>
    <xf numFmtId="37" fontId="55" fillId="0" borderId="1" xfId="360" applyNumberFormat="1" applyFont="1" applyFill="1" applyBorder="1" applyAlignment="1"/>
    <xf numFmtId="37" fontId="57" fillId="0" borderId="19" xfId="360" applyNumberFormat="1" applyFont="1" applyFill="1" applyBorder="1" applyAlignment="1">
      <alignment horizontal="left"/>
    </xf>
    <xf numFmtId="37" fontId="57" fillId="0" borderId="26" xfId="360" applyNumberFormat="1" applyFont="1" applyFill="1" applyBorder="1" applyAlignment="1">
      <alignment horizontal="left"/>
    </xf>
    <xf numFmtId="171" fontId="57" fillId="0" borderId="19" xfId="360" applyNumberFormat="1" applyFont="1" applyFill="1" applyBorder="1" applyAlignment="1">
      <alignment horizontal="right"/>
    </xf>
    <xf numFmtId="177" fontId="55" fillId="0" borderId="0" xfId="360" applyFont="1" applyFill="1" applyBorder="1" applyAlignment="1">
      <alignment horizontal="right"/>
    </xf>
    <xf numFmtId="39" fontId="57" fillId="0" borderId="0" xfId="360" applyNumberFormat="1" applyFont="1" applyFill="1" applyBorder="1" applyAlignment="1">
      <alignment horizontal="right"/>
    </xf>
    <xf numFmtId="37" fontId="55" fillId="0" borderId="19" xfId="360" applyNumberFormat="1" applyFont="1" applyFill="1" applyBorder="1" applyAlignment="1">
      <alignment horizontal="left"/>
    </xf>
    <xf numFmtId="44" fontId="57" fillId="0" borderId="19" xfId="360" applyNumberFormat="1" applyFont="1" applyFill="1" applyBorder="1" applyAlignment="1">
      <alignment horizontal="right"/>
    </xf>
    <xf numFmtId="37" fontId="57" fillId="0" borderId="0" xfId="360" applyNumberFormat="1" applyFont="1" applyFill="1" applyBorder="1" applyAlignment="1"/>
    <xf numFmtId="37" fontId="57" fillId="0" borderId="0" xfId="360" applyNumberFormat="1" applyFont="1" applyFill="1" applyBorder="1" applyAlignment="1">
      <alignment wrapText="1"/>
    </xf>
    <xf numFmtId="44" fontId="57" fillId="0" borderId="0" xfId="360" applyNumberFormat="1" applyFont="1" applyFill="1" applyBorder="1" applyAlignment="1" applyProtection="1">
      <alignment horizontal="right"/>
      <protection locked="0"/>
    </xf>
    <xf numFmtId="37" fontId="55" fillId="0" borderId="0" xfId="363" applyNumberFormat="1" applyFont="1" applyFill="1" applyAlignment="1" applyProtection="1">
      <alignment horizontal="left"/>
      <protection locked="0"/>
    </xf>
    <xf numFmtId="44" fontId="57" fillId="0" borderId="19" xfId="360" applyNumberFormat="1" applyFont="1" applyFill="1" applyBorder="1" applyAlignment="1" applyProtection="1">
      <alignment horizontal="right"/>
      <protection locked="0"/>
    </xf>
    <xf numFmtId="37" fontId="55" fillId="0" borderId="0" xfId="363" applyNumberFormat="1" applyFont="1" applyFill="1" applyAlignment="1">
      <alignment horizontal="right"/>
    </xf>
    <xf numFmtId="37" fontId="64" fillId="0" borderId="0" xfId="363" applyNumberFormat="1" applyFont="1" applyFill="1" applyAlignment="1">
      <alignment horizontal="right" vertical="top"/>
    </xf>
    <xf numFmtId="37" fontId="55" fillId="0" borderId="19" xfId="364" applyNumberFormat="1" applyFont="1" applyFill="1" applyBorder="1" applyAlignment="1">
      <alignment horizontal="left"/>
    </xf>
    <xf numFmtId="37" fontId="57" fillId="0" borderId="19" xfId="360" applyNumberFormat="1" applyFont="1" applyFill="1" applyBorder="1" applyAlignment="1">
      <alignment horizontal="right"/>
    </xf>
    <xf numFmtId="37" fontId="55" fillId="0" borderId="19" xfId="360" applyNumberFormat="1" applyFont="1" applyFill="1" applyBorder="1" applyAlignment="1">
      <alignment horizontal="right"/>
    </xf>
    <xf numFmtId="37" fontId="65" fillId="0" borderId="19" xfId="360" applyNumberFormat="1" applyFont="1" applyFill="1" applyBorder="1" applyAlignment="1">
      <alignment horizontal="right" vertical="top"/>
    </xf>
    <xf numFmtId="177" fontId="57" fillId="0" borderId="0" xfId="360" applyFont="1" applyFill="1" applyBorder="1" applyAlignment="1">
      <alignment horizontal="right"/>
    </xf>
    <xf numFmtId="171" fontId="57" fillId="0" borderId="26" xfId="360" applyNumberFormat="1" applyFont="1" applyFill="1" applyBorder="1" applyAlignment="1"/>
    <xf numFmtId="181" fontId="57" fillId="0" borderId="13" xfId="360" applyNumberFormat="1" applyFont="1" applyFill="1" applyBorder="1" applyAlignment="1">
      <alignment horizontal="right"/>
    </xf>
    <xf numFmtId="181" fontId="55" fillId="0" borderId="13" xfId="360" applyNumberFormat="1" applyFont="1" applyFill="1" applyBorder="1" applyAlignment="1">
      <alignment horizontal="right"/>
    </xf>
    <xf numFmtId="37" fontId="57" fillId="0" borderId="0" xfId="360" applyNumberFormat="1" applyFont="1" applyFill="1" applyBorder="1" applyAlignment="1">
      <alignment horizontal="left"/>
    </xf>
    <xf numFmtId="44" fontId="57" fillId="0" borderId="0" xfId="360" applyNumberFormat="1" applyFont="1" applyFill="1" applyBorder="1" applyAlignment="1">
      <alignment horizontal="right"/>
    </xf>
    <xf numFmtId="37" fontId="57" fillId="0" borderId="0" xfId="363" applyNumberFormat="1" applyFont="1" applyFill="1" applyAlignment="1">
      <alignment horizontal="left"/>
    </xf>
    <xf numFmtId="37" fontId="55" fillId="0" borderId="0" xfId="363" applyNumberFormat="1" applyFont="1" applyFill="1" applyAlignment="1" applyProtection="1">
      <alignment horizontal="right"/>
      <protection locked="0"/>
    </xf>
    <xf numFmtId="37" fontId="55" fillId="0" borderId="19" xfId="363" applyNumberFormat="1" applyFont="1" applyFill="1" applyBorder="1" applyAlignment="1">
      <alignment horizontal="left"/>
    </xf>
    <xf numFmtId="37" fontId="57" fillId="0" borderId="27" xfId="363" applyNumberFormat="1" applyFont="1" applyFill="1" applyBorder="1" applyAlignment="1">
      <alignment horizontal="left"/>
    </xf>
    <xf numFmtId="37" fontId="55" fillId="0" borderId="27" xfId="363" applyNumberFormat="1" applyFont="1" applyFill="1" applyBorder="1" applyAlignment="1">
      <alignment horizontal="left"/>
    </xf>
    <xf numFmtId="37" fontId="66" fillId="0" borderId="27" xfId="363" applyNumberFormat="1" applyFont="1" applyFill="1" applyBorder="1" applyAlignment="1" applyProtection="1">
      <alignment horizontal="right"/>
      <protection locked="0"/>
    </xf>
    <xf numFmtId="0" fontId="55" fillId="0" borderId="0" xfId="363" applyFont="1" applyFill="1" applyAlignment="1"/>
    <xf numFmtId="177" fontId="57" fillId="0" borderId="0" xfId="360" applyNumberFormat="1" applyFont="1" applyFill="1" applyAlignment="1"/>
    <xf numFmtId="177" fontId="57" fillId="0" borderId="0" xfId="360" applyNumberFormat="1" applyFont="1" applyFill="1" applyAlignment="1">
      <alignment horizontal="left"/>
    </xf>
    <xf numFmtId="37" fontId="62" fillId="0" borderId="0" xfId="360" applyNumberFormat="1" applyFont="1" applyFill="1" applyAlignment="1">
      <alignment horizontal="right"/>
    </xf>
    <xf numFmtId="37" fontId="55" fillId="0" borderId="0" xfId="360" applyNumberFormat="1" applyFont="1" applyFill="1" applyBorder="1" applyAlignment="1">
      <alignment horizontal="right"/>
    </xf>
    <xf numFmtId="177" fontId="55" fillId="0" borderId="0" xfId="360" applyNumberFormat="1" applyFont="1" applyFill="1" applyAlignment="1">
      <alignment horizontal="left"/>
    </xf>
    <xf numFmtId="177" fontId="55" fillId="0" borderId="19" xfId="360" applyNumberFormat="1" applyFont="1" applyFill="1" applyBorder="1" applyAlignment="1">
      <alignment horizontal="left"/>
    </xf>
    <xf numFmtId="0" fontId="55" fillId="0" borderId="19" xfId="363" applyNumberFormat="1" applyFont="1" applyFill="1" applyBorder="1" applyAlignment="1">
      <alignment horizontal="left"/>
    </xf>
    <xf numFmtId="37" fontId="62" fillId="0" borderId="19" xfId="360" applyNumberFormat="1" applyFont="1" applyFill="1" applyBorder="1" applyAlignment="1">
      <alignment horizontal="right"/>
    </xf>
    <xf numFmtId="177" fontId="57" fillId="0" borderId="13" xfId="360" applyNumberFormat="1" applyFont="1" applyFill="1" applyBorder="1" applyAlignment="1">
      <alignment horizontal="left"/>
    </xf>
    <xf numFmtId="177" fontId="57" fillId="0" borderId="0" xfId="360" applyNumberFormat="1" applyFont="1" applyFill="1" applyBorder="1" applyAlignment="1">
      <alignment horizontal="left"/>
    </xf>
    <xf numFmtId="181" fontId="55" fillId="0" borderId="1" xfId="360" applyNumberFormat="1" applyFont="1" applyFill="1" applyBorder="1" applyAlignment="1">
      <alignment horizontal="right"/>
    </xf>
    <xf numFmtId="171" fontId="55" fillId="0" borderId="19" xfId="360" applyNumberFormat="1" applyFont="1" applyFill="1" applyBorder="1" applyAlignment="1">
      <alignment horizontal="right"/>
    </xf>
    <xf numFmtId="39" fontId="55" fillId="0" borderId="0" xfId="360" applyNumberFormat="1" applyFont="1" applyFill="1" applyBorder="1" applyAlignment="1">
      <alignment horizontal="right"/>
    </xf>
    <xf numFmtId="44" fontId="55" fillId="0" borderId="19" xfId="360" applyNumberFormat="1" applyFont="1" applyFill="1" applyBorder="1" applyAlignment="1" applyProtection="1">
      <alignment horizontal="right"/>
      <protection locked="0"/>
    </xf>
    <xf numFmtId="37" fontId="55" fillId="0" borderId="0" xfId="363" applyNumberFormat="1" applyFont="1" applyFill="1" applyBorder="1" applyAlignment="1">
      <alignment horizontal="right"/>
    </xf>
    <xf numFmtId="37" fontId="66" fillId="0" borderId="0" xfId="363" applyNumberFormat="1" applyFont="1" applyFill="1" applyBorder="1" applyAlignment="1">
      <alignment horizontal="right"/>
    </xf>
    <xf numFmtId="171" fontId="55" fillId="0" borderId="0" xfId="360" applyNumberFormat="1" applyFont="1" applyFill="1" applyBorder="1" applyAlignment="1" applyProtection="1">
      <alignment horizontal="right"/>
      <protection locked="0"/>
    </xf>
    <xf numFmtId="37" fontId="57" fillId="0" borderId="0" xfId="363" applyNumberFormat="1" applyFont="1" applyFill="1" applyAlignment="1" applyProtection="1">
      <alignment horizontal="right"/>
      <protection locked="0"/>
    </xf>
    <xf numFmtId="37" fontId="55" fillId="0" borderId="0" xfId="363" applyNumberFormat="1" applyFont="1" applyFill="1" applyBorder="1" applyAlignment="1" applyProtection="1">
      <alignment horizontal="right"/>
      <protection locked="0"/>
    </xf>
    <xf numFmtId="171" fontId="55" fillId="0" borderId="0" xfId="360" applyNumberFormat="1" applyFont="1" applyFill="1" applyBorder="1" applyAlignment="1"/>
    <xf numFmtId="171" fontId="55" fillId="0" borderId="26" xfId="360" applyNumberFormat="1" applyFont="1" applyFill="1" applyBorder="1" applyAlignment="1"/>
    <xf numFmtId="44" fontId="55" fillId="0" borderId="0" xfId="360" applyNumberFormat="1" applyFont="1" applyFill="1" applyBorder="1" applyAlignment="1">
      <alignment horizontal="right"/>
    </xf>
    <xf numFmtId="37" fontId="55" fillId="0" borderId="19" xfId="363" applyNumberFormat="1" applyFont="1" applyFill="1" applyBorder="1" applyAlignment="1" applyProtection="1">
      <alignment horizontal="right"/>
      <protection locked="0"/>
    </xf>
    <xf numFmtId="44" fontId="57" fillId="0" borderId="27" xfId="360" applyNumberFormat="1" applyFont="1" applyFill="1" applyBorder="1" applyAlignment="1" applyProtection="1">
      <alignment horizontal="right"/>
      <protection locked="0"/>
    </xf>
    <xf numFmtId="37" fontId="55" fillId="0" borderId="27" xfId="363" applyNumberFormat="1" applyFont="1" applyFill="1" applyBorder="1" applyAlignment="1" applyProtection="1">
      <alignment horizontal="right"/>
      <protection locked="0"/>
    </xf>
    <xf numFmtId="44" fontId="55" fillId="0" borderId="27" xfId="360" applyNumberFormat="1" applyFont="1" applyFill="1" applyBorder="1" applyAlignment="1" applyProtection="1">
      <alignment horizontal="right"/>
      <protection locked="0"/>
    </xf>
    <xf numFmtId="0" fontId="5" fillId="0" borderId="0" xfId="0" applyFont="1" applyAlignment="1">
      <alignment wrapText="1"/>
    </xf>
    <xf numFmtId="0" fontId="0" fillId="0" borderId="0" xfId="0" applyAlignment="1">
      <alignment wrapText="1"/>
    </xf>
    <xf numFmtId="44" fontId="55" fillId="0" borderId="5" xfId="360" applyNumberFormat="1" applyFont="1" applyFill="1" applyBorder="1" applyAlignment="1" applyProtection="1">
      <alignment horizontal="right"/>
      <protection locked="0"/>
    </xf>
    <xf numFmtId="167" fontId="5" fillId="0" borderId="0" xfId="0" applyNumberFormat="1" applyFont="1" applyAlignment="1"/>
    <xf numFmtId="178" fontId="59" fillId="0" borderId="0" xfId="0" applyNumberFormat="1" applyFont="1" applyAlignment="1">
      <alignment horizontal="right"/>
    </xf>
    <xf numFmtId="0" fontId="59" fillId="0" borderId="0" xfId="0" applyFont="1" applyBorder="1" applyAlignment="1">
      <alignment horizontal="center"/>
    </xf>
    <xf numFmtId="37" fontId="55" fillId="0" borderId="0" xfId="360" quotePrefix="1" applyNumberFormat="1" applyFont="1" applyFill="1" applyBorder="1" applyAlignment="1">
      <alignment horizontal="right" wrapText="1"/>
    </xf>
    <xf numFmtId="0" fontId="59" fillId="0" borderId="0" xfId="0" applyFont="1" applyFill="1" applyAlignment="1">
      <alignment wrapText="1"/>
    </xf>
    <xf numFmtId="41" fontId="55" fillId="0" borderId="1" xfId="360" applyNumberFormat="1" applyFont="1" applyFill="1" applyBorder="1" applyAlignment="1">
      <alignment horizontal="right"/>
    </xf>
    <xf numFmtId="41" fontId="57" fillId="0" borderId="1" xfId="360" applyNumberFormat="1" applyFont="1" applyFill="1" applyBorder="1" applyAlignment="1">
      <alignment horizontal="right"/>
    </xf>
    <xf numFmtId="37" fontId="57" fillId="0" borderId="0" xfId="360" applyNumberFormat="1" applyFont="1" applyFill="1" applyAlignment="1">
      <alignment horizontal="left"/>
    </xf>
    <xf numFmtId="171" fontId="57" fillId="0" borderId="0" xfId="360" applyNumberFormat="1" applyFont="1" applyFill="1" applyBorder="1" applyAlignment="1"/>
    <xf numFmtId="180" fontId="57" fillId="0" borderId="1" xfId="363" quotePrefix="1" applyNumberFormat="1" applyFont="1" applyFill="1" applyBorder="1" applyAlignment="1">
      <alignment horizontal="right" wrapText="1"/>
    </xf>
    <xf numFmtId="37" fontId="55" fillId="0" borderId="1" xfId="360" quotePrefix="1" applyNumberFormat="1" applyFont="1" applyFill="1" applyBorder="1" applyAlignment="1" applyProtection="1">
      <alignment horizontal="center"/>
      <protection locked="0"/>
    </xf>
    <xf numFmtId="0" fontId="7" fillId="0" borderId="0" xfId="0" applyFont="1" applyFill="1" applyAlignment="1">
      <alignment horizontal="left"/>
    </xf>
    <xf numFmtId="0" fontId="0" fillId="0" borderId="0" xfId="0" applyFill="1" applyAlignment="1">
      <alignment wrapText="1"/>
    </xf>
    <xf numFmtId="0" fontId="59" fillId="0" borderId="0" xfId="0" applyFont="1" applyFill="1" applyAlignment="1">
      <alignment horizontal="left"/>
    </xf>
    <xf numFmtId="0" fontId="59" fillId="0" borderId="17" xfId="0" applyFont="1" applyFill="1" applyBorder="1" applyAlignment="1">
      <alignment horizontal="center"/>
    </xf>
    <xf numFmtId="0" fontId="59" fillId="0" borderId="0" xfId="0" applyFont="1" applyFill="1" applyAlignment="1">
      <alignment horizontal="center"/>
    </xf>
    <xf numFmtId="166" fontId="59" fillId="0" borderId="0" xfId="0" applyNumberFormat="1" applyFont="1" applyFill="1" applyAlignment="1">
      <alignment horizontal="center"/>
    </xf>
    <xf numFmtId="166" fontId="59" fillId="0" borderId="1" xfId="0" applyNumberFormat="1" applyFont="1" applyFill="1" applyBorder="1" applyAlignment="1">
      <alignment horizontal="center"/>
    </xf>
    <xf numFmtId="0" fontId="59" fillId="0" borderId="13" xfId="0" applyFont="1" applyFill="1" applyBorder="1" applyAlignment="1">
      <alignment horizontal="center"/>
    </xf>
    <xf numFmtId="0" fontId="59" fillId="0" borderId="26" xfId="0" applyFont="1" applyFill="1" applyBorder="1" applyAlignment="1">
      <alignment horizontal="center"/>
    </xf>
    <xf numFmtId="0" fontId="59" fillId="0" borderId="6" xfId="0" applyFont="1" applyFill="1" applyBorder="1" applyAlignment="1">
      <alignment horizontal="center"/>
    </xf>
    <xf numFmtId="166" fontId="59" fillId="0" borderId="17" xfId="0" applyNumberFormat="1" applyFont="1" applyFill="1" applyBorder="1" applyAlignment="1">
      <alignment horizontal="center"/>
    </xf>
    <xf numFmtId="0" fontId="59" fillId="0" borderId="1" xfId="0" applyFont="1" applyFill="1" applyBorder="1" applyAlignment="1">
      <alignment horizontal="center"/>
    </xf>
    <xf numFmtId="165" fontId="53" fillId="0" borderId="1" xfId="361" applyNumberFormat="1" applyFont="1" applyFill="1" applyBorder="1" applyAlignment="1"/>
    <xf numFmtId="165" fontId="5" fillId="0" borderId="0" xfId="0" applyNumberFormat="1" applyFont="1" applyFill="1" applyAlignment="1">
      <alignment horizontal="center"/>
    </xf>
    <xf numFmtId="171" fontId="57" fillId="0" borderId="0" xfId="360" applyNumberFormat="1" applyFont="1" applyFill="1" applyBorder="1" applyAlignment="1" applyProtection="1">
      <alignment horizontal="right"/>
      <protection locked="0"/>
    </xf>
    <xf numFmtId="37" fontId="55" fillId="0" borderId="0" xfId="360" applyNumberFormat="1" applyFont="1" applyFill="1" applyBorder="1" applyAlignment="1">
      <alignment horizontal="left"/>
    </xf>
    <xf numFmtId="41" fontId="55" fillId="0" borderId="0" xfId="360" applyNumberFormat="1" applyFont="1" applyFill="1" applyBorder="1" applyAlignment="1">
      <alignment horizontal="right"/>
    </xf>
    <xf numFmtId="44" fontId="55" fillId="0" borderId="0" xfId="363" applyNumberFormat="1" applyFont="1" applyFill="1" applyAlignment="1" applyProtection="1">
      <alignment horizontal="right"/>
      <protection locked="0"/>
    </xf>
    <xf numFmtId="44" fontId="55" fillId="0" borderId="0" xfId="360" applyNumberFormat="1" applyFont="1" applyFill="1" applyBorder="1" applyAlignment="1" applyProtection="1">
      <alignment horizontal="right"/>
      <protection locked="0"/>
    </xf>
    <xf numFmtId="180" fontId="55" fillId="0" borderId="1" xfId="363" quotePrefix="1" applyNumberFormat="1" applyFont="1" applyFill="1" applyBorder="1" applyAlignment="1">
      <alignment horizontal="right" wrapText="1"/>
    </xf>
    <xf numFmtId="37" fontId="70" fillId="0" borderId="0" xfId="363" quotePrefix="1" applyNumberFormat="1" applyFont="1" applyFill="1" applyAlignment="1">
      <alignment vertical="top" shrinkToFit="1"/>
    </xf>
    <xf numFmtId="37" fontId="55" fillId="0" borderId="0" xfId="360" applyNumberFormat="1" applyFont="1" applyFill="1" applyBorder="1" applyAlignment="1">
      <alignment horizontal="left"/>
    </xf>
    <xf numFmtId="37" fontId="55" fillId="0" borderId="0" xfId="360" applyNumberFormat="1" applyFont="1" applyFill="1" applyBorder="1" applyAlignment="1">
      <alignment wrapText="1"/>
    </xf>
    <xf numFmtId="171" fontId="55" fillId="0" borderId="5" xfId="360" applyNumberFormat="1" applyFont="1" applyFill="1" applyBorder="1" applyAlignment="1">
      <alignment horizontal="right"/>
    </xf>
    <xf numFmtId="167" fontId="4" fillId="0" borderId="0" xfId="0" applyNumberFormat="1" applyFont="1" applyFill="1" applyAlignment="1"/>
    <xf numFmtId="165" fontId="4" fillId="0" borderId="0" xfId="0" applyNumberFormat="1" applyFont="1" applyFill="1" applyAlignment="1">
      <alignment horizontal="right"/>
    </xf>
    <xf numFmtId="167" fontId="4" fillId="0" borderId="0" xfId="0" applyNumberFormat="1" applyFont="1" applyFill="1" applyAlignment="1">
      <alignment horizontal="left"/>
    </xf>
    <xf numFmtId="37" fontId="57" fillId="0" borderId="0" xfId="360" applyNumberFormat="1" applyFont="1" applyFill="1" applyAlignment="1">
      <alignment horizontal="right"/>
    </xf>
    <xf numFmtId="177" fontId="57" fillId="0" borderId="0" xfId="360" applyNumberFormat="1" applyFont="1" applyFill="1" applyAlignment="1">
      <alignment horizontal="right"/>
    </xf>
    <xf numFmtId="0" fontId="55" fillId="0" borderId="0" xfId="363" applyFont="1" applyFill="1" applyAlignment="1">
      <alignment horizontal="right"/>
    </xf>
    <xf numFmtId="0" fontId="55" fillId="0" borderId="19" xfId="363" applyFont="1" applyFill="1" applyBorder="1" applyAlignment="1">
      <alignment horizontal="right"/>
    </xf>
    <xf numFmtId="0" fontId="57" fillId="0" borderId="0" xfId="360" applyNumberFormat="1" applyFont="1" applyFill="1" applyBorder="1" applyAlignment="1">
      <alignment horizontal="right"/>
    </xf>
    <xf numFmtId="37" fontId="57" fillId="0" borderId="0" xfId="363" applyNumberFormat="1" applyFont="1" applyFill="1" applyAlignment="1">
      <alignment horizontal="right"/>
    </xf>
    <xf numFmtId="171" fontId="57" fillId="0" borderId="0" xfId="360" applyNumberFormat="1" applyFont="1" applyFill="1" applyBorder="1" applyAlignment="1">
      <alignment horizontal="right" indent="2"/>
    </xf>
    <xf numFmtId="165" fontId="5" fillId="0" borderId="0" xfId="0" applyNumberFormat="1" applyFont="1" applyFill="1" applyAlignment="1">
      <alignment horizontal="right"/>
    </xf>
    <xf numFmtId="0" fontId="59" fillId="0" borderId="0" xfId="0" applyFont="1" applyAlignment="1">
      <alignment wrapText="1"/>
    </xf>
    <xf numFmtId="166" fontId="59" fillId="0" borderId="0" xfId="0" applyNumberFormat="1" applyFont="1" applyFill="1" applyBorder="1" applyAlignment="1">
      <alignment horizontal="center"/>
    </xf>
    <xf numFmtId="165" fontId="59" fillId="0" borderId="0" xfId="0" applyNumberFormat="1" applyFont="1" applyBorder="1" applyAlignment="1"/>
    <xf numFmtId="0" fontId="5" fillId="0" borderId="0" xfId="0" applyFont="1" applyBorder="1" applyAlignment="1">
      <alignment wrapText="1"/>
    </xf>
    <xf numFmtId="165" fontId="4" fillId="0" borderId="3" xfId="0" applyNumberFormat="1" applyFont="1" applyBorder="1" applyAlignment="1"/>
    <xf numFmtId="0" fontId="58" fillId="0" borderId="2" xfId="0" applyFont="1" applyBorder="1" applyAlignment="1">
      <alignment wrapText="1"/>
    </xf>
    <xf numFmtId="0" fontId="59" fillId="0" borderId="2" xfId="0" applyFont="1" applyFill="1" applyBorder="1" applyAlignment="1">
      <alignment horizontal="center"/>
    </xf>
    <xf numFmtId="181" fontId="57" fillId="0" borderId="2" xfId="360" applyNumberFormat="1" applyFont="1" applyFill="1" applyBorder="1" applyAlignment="1">
      <alignment horizontal="right"/>
    </xf>
    <xf numFmtId="181" fontId="55" fillId="0" borderId="2" xfId="360" applyNumberFormat="1" applyFont="1" applyFill="1" applyBorder="1" applyAlignment="1">
      <alignment horizontal="right"/>
    </xf>
    <xf numFmtId="165" fontId="59" fillId="0" borderId="2" xfId="0" applyNumberFormat="1" applyFont="1" applyBorder="1" applyAlignment="1"/>
    <xf numFmtId="176" fontId="59" fillId="0" borderId="0" xfId="0" applyNumberFormat="1" applyFont="1" applyBorder="1" applyAlignment="1"/>
    <xf numFmtId="0" fontId="11" fillId="0" borderId="0" xfId="1" applyFont="1" applyAlignment="1">
      <alignment vertical="top" wrapText="1"/>
    </xf>
    <xf numFmtId="37" fontId="57" fillId="0" borderId="0" xfId="360" applyNumberFormat="1" applyFont="1" applyFill="1" applyAlignment="1">
      <alignment horizontal="left"/>
    </xf>
    <xf numFmtId="177" fontId="55" fillId="0" borderId="0" xfId="360" applyNumberFormat="1" applyFont="1" applyFill="1" applyAlignment="1">
      <alignment horizontal="left"/>
    </xf>
    <xf numFmtId="176" fontId="55" fillId="0" borderId="0" xfId="360" applyNumberFormat="1" applyFont="1" applyFill="1" applyBorder="1" applyAlignment="1" applyProtection="1">
      <alignment horizontal="right" vertical="center"/>
      <protection locked="0"/>
    </xf>
    <xf numFmtId="176" fontId="57" fillId="0" borderId="0" xfId="360" applyNumberFormat="1" applyFont="1" applyFill="1" applyBorder="1" applyAlignment="1" applyProtection="1">
      <alignment horizontal="right" vertical="center"/>
      <protection locked="0"/>
    </xf>
    <xf numFmtId="177" fontId="55" fillId="0" borderId="0" xfId="360" applyNumberFormat="1" applyFont="1" applyFill="1" applyBorder="1" applyAlignment="1">
      <alignment horizontal="left"/>
    </xf>
    <xf numFmtId="0" fontId="5" fillId="0" borderId="0" xfId="0" applyFont="1" applyAlignment="1"/>
    <xf numFmtId="0" fontId="59" fillId="0" borderId="0" xfId="0" applyFont="1" applyBorder="1" applyAlignment="1"/>
    <xf numFmtId="0" fontId="58" fillId="0" borderId="0" xfId="0" applyFont="1" applyAlignment="1"/>
    <xf numFmtId="0" fontId="74" fillId="0" borderId="0" xfId="361" applyFont="1" applyAlignment="1">
      <alignment horizontal="left" vertical="center" wrapText="1"/>
    </xf>
    <xf numFmtId="0" fontId="73" fillId="0" borderId="0" xfId="361" applyFont="1" applyAlignment="1">
      <alignment wrapText="1"/>
    </xf>
    <xf numFmtId="0" fontId="5" fillId="0" borderId="0" xfId="361" applyFont="1" applyAlignment="1">
      <alignment horizontal="left"/>
    </xf>
    <xf numFmtId="0" fontId="5" fillId="0" borderId="1" xfId="361" applyFont="1" applyBorder="1" applyAlignment="1">
      <alignment horizontal="left"/>
    </xf>
    <xf numFmtId="165" fontId="5" fillId="0" borderId="0" xfId="361" applyNumberFormat="1" applyFont="1" applyAlignment="1"/>
    <xf numFmtId="165" fontId="5" fillId="0" borderId="0" xfId="361" applyNumberFormat="1" applyFont="1" applyAlignment="1">
      <alignment horizontal="left"/>
    </xf>
    <xf numFmtId="0" fontId="5" fillId="0" borderId="0" xfId="361" applyFont="1" applyBorder="1" applyAlignment="1">
      <alignment horizontal="left"/>
    </xf>
    <xf numFmtId="165" fontId="5" fillId="0" borderId="0" xfId="361" applyNumberFormat="1" applyFont="1" applyBorder="1" applyAlignment="1">
      <alignment horizontal="left"/>
    </xf>
    <xf numFmtId="0" fontId="5" fillId="0" borderId="0" xfId="361" applyFont="1" applyBorder="1" applyAlignment="1">
      <alignment wrapText="1"/>
    </xf>
    <xf numFmtId="0" fontId="73" fillId="0" borderId="0" xfId="361" applyFont="1" applyBorder="1" applyAlignment="1">
      <alignment wrapText="1"/>
    </xf>
    <xf numFmtId="0" fontId="5" fillId="0" borderId="1" xfId="361" applyFont="1" applyBorder="1" applyAlignment="1">
      <alignment wrapText="1"/>
    </xf>
    <xf numFmtId="0" fontId="73" fillId="0" borderId="0" xfId="0" applyFont="1" applyAlignment="1">
      <alignment wrapText="1"/>
    </xf>
    <xf numFmtId="165" fontId="5" fillId="0" borderId="0" xfId="0" applyNumberFormat="1" applyFont="1" applyAlignment="1"/>
    <xf numFmtId="0" fontId="5" fillId="0" borderId="0" xfId="0" applyFont="1" applyFill="1" applyAlignment="1">
      <alignment horizontal="center" wrapText="1"/>
    </xf>
    <xf numFmtId="165" fontId="4" fillId="0" borderId="2" xfId="0" applyNumberFormat="1" applyFont="1" applyFill="1" applyBorder="1" applyAlignment="1">
      <alignment horizontal="left"/>
    </xf>
    <xf numFmtId="165" fontId="5" fillId="0" borderId="2" xfId="0" applyNumberFormat="1" applyFont="1" applyBorder="1" applyAlignment="1"/>
    <xf numFmtId="167" fontId="5" fillId="0" borderId="0" xfId="0" applyNumberFormat="1" applyFont="1" applyAlignment="1">
      <alignment horizontal="left"/>
    </xf>
    <xf numFmtId="167" fontId="4" fillId="0" borderId="5" xfId="0" applyNumberFormat="1" applyFont="1" applyFill="1" applyBorder="1" applyAlignment="1">
      <alignment horizontal="left"/>
    </xf>
    <xf numFmtId="167" fontId="5" fillId="0" borderId="5" xfId="0" applyNumberFormat="1" applyFont="1" applyBorder="1" applyAlignment="1"/>
    <xf numFmtId="0" fontId="73" fillId="0" borderId="0" xfId="361" applyFont="1" applyAlignment="1">
      <alignment vertical="center" wrapText="1"/>
    </xf>
    <xf numFmtId="0" fontId="4" fillId="0" borderId="2" xfId="0" applyFont="1" applyBorder="1" applyAlignment="1">
      <alignment vertical="center" wrapText="1"/>
    </xf>
    <xf numFmtId="165" fontId="4" fillId="0" borderId="2" xfId="0" applyNumberFormat="1" applyFont="1" applyFill="1" applyBorder="1" applyAlignment="1">
      <alignment horizontal="left" vertical="center"/>
    </xf>
    <xf numFmtId="165" fontId="5" fillId="0" borderId="2" xfId="0" applyNumberFormat="1" applyFont="1" applyBorder="1" applyAlignment="1">
      <alignment vertical="center"/>
    </xf>
    <xf numFmtId="0" fontId="73" fillId="0" borderId="0" xfId="0" applyFont="1" applyAlignment="1">
      <alignment vertical="center" wrapText="1"/>
    </xf>
    <xf numFmtId="0" fontId="4" fillId="0" borderId="3" xfId="0" applyFont="1" applyBorder="1" applyAlignment="1">
      <alignment vertical="center" wrapText="1"/>
    </xf>
    <xf numFmtId="165" fontId="4" fillId="0" borderId="3" xfId="0" applyNumberFormat="1" applyFont="1" applyFill="1" applyBorder="1" applyAlignment="1">
      <alignment horizontal="left" vertical="center"/>
    </xf>
    <xf numFmtId="165" fontId="5" fillId="0" borderId="3" xfId="0" applyNumberFormat="1" applyFont="1" applyBorder="1" applyAlignment="1">
      <alignment horizontal="left" vertical="center"/>
    </xf>
    <xf numFmtId="0" fontId="5" fillId="0" borderId="0" xfId="0" applyFont="1" applyAlignment="1">
      <alignment vertical="center" wrapText="1"/>
    </xf>
    <xf numFmtId="165" fontId="5" fillId="0" borderId="0" xfId="0" applyNumberFormat="1" applyFont="1" applyFill="1" applyAlignment="1">
      <alignment horizontal="center" vertical="center"/>
    </xf>
    <xf numFmtId="165" fontId="5" fillId="0" borderId="0" xfId="0" applyNumberFormat="1" applyFont="1" applyAlignment="1">
      <alignment vertical="center"/>
    </xf>
    <xf numFmtId="165" fontId="4" fillId="0" borderId="0" xfId="0" applyNumberFormat="1" applyFont="1" applyFill="1" applyAlignment="1">
      <alignment horizontal="left" vertical="center"/>
    </xf>
    <xf numFmtId="167" fontId="4" fillId="0" borderId="0" xfId="0" applyNumberFormat="1" applyFont="1" applyFill="1" applyAlignment="1">
      <alignment horizontal="left" vertical="center"/>
    </xf>
    <xf numFmtId="167" fontId="5" fillId="0" borderId="0" xfId="0" applyNumberFormat="1" applyFont="1" applyAlignment="1">
      <alignment vertical="center"/>
    </xf>
    <xf numFmtId="165" fontId="5" fillId="0" borderId="0" xfId="0" applyNumberFormat="1" applyFont="1" applyAlignment="1">
      <alignment horizontal="right" vertical="center"/>
    </xf>
    <xf numFmtId="0" fontId="4" fillId="0" borderId="6" xfId="0" applyFont="1" applyBorder="1" applyAlignment="1">
      <alignment vertical="center" wrapText="1"/>
    </xf>
    <xf numFmtId="167" fontId="4" fillId="0" borderId="6" xfId="0" applyNumberFormat="1" applyFont="1" applyFill="1" applyBorder="1" applyAlignment="1">
      <alignment horizontal="left" vertical="center"/>
    </xf>
    <xf numFmtId="167" fontId="5" fillId="0" borderId="6" xfId="0" applyNumberFormat="1" applyFont="1" applyBorder="1" applyAlignment="1">
      <alignment horizontal="left" vertical="center"/>
    </xf>
    <xf numFmtId="165" fontId="5" fillId="0" borderId="3" xfId="0" applyNumberFormat="1" applyFont="1" applyBorder="1" applyAlignment="1">
      <alignment vertical="center"/>
    </xf>
    <xf numFmtId="0" fontId="4" fillId="0" borderId="1" xfId="0" applyFont="1" applyBorder="1" applyAlignment="1">
      <alignment vertical="center" wrapText="1"/>
    </xf>
    <xf numFmtId="165" fontId="5" fillId="0" borderId="1" xfId="0" applyNumberFormat="1" applyFont="1" applyBorder="1" applyAlignment="1">
      <alignment vertical="center"/>
    </xf>
    <xf numFmtId="167" fontId="5" fillId="0" borderId="26" xfId="0" applyNumberFormat="1" applyFont="1" applyBorder="1" applyAlignment="1">
      <alignment vertical="center"/>
    </xf>
    <xf numFmtId="171" fontId="55" fillId="0" borderId="26" xfId="360" applyNumberFormat="1" applyFont="1" applyFill="1" applyBorder="1" applyAlignment="1">
      <alignment horizontal="right" vertical="center"/>
    </xf>
    <xf numFmtId="0" fontId="55" fillId="0" borderId="0" xfId="363" applyFont="1" applyFill="1" applyAlignment="1">
      <alignment vertical="center"/>
    </xf>
    <xf numFmtId="177" fontId="57" fillId="0" borderId="26" xfId="360" applyNumberFormat="1" applyFont="1" applyFill="1" applyBorder="1" applyAlignment="1">
      <alignment horizontal="left" vertical="center"/>
    </xf>
    <xf numFmtId="171" fontId="57" fillId="0" borderId="26" xfId="360" applyNumberFormat="1" applyFont="1" applyFill="1" applyBorder="1" applyAlignment="1">
      <alignment horizontal="right" vertical="center"/>
    </xf>
    <xf numFmtId="37" fontId="55" fillId="0" borderId="26" xfId="360" applyNumberFormat="1" applyFont="1" applyFill="1" applyBorder="1" applyAlignment="1">
      <alignment horizontal="left" vertical="center"/>
    </xf>
    <xf numFmtId="171" fontId="55" fillId="0" borderId="0" xfId="360" applyNumberFormat="1" applyFont="1" applyFill="1" applyBorder="1" applyAlignment="1">
      <alignment horizontal="right" vertical="center"/>
    </xf>
    <xf numFmtId="37" fontId="55" fillId="0" borderId="0" xfId="363" applyNumberFormat="1" applyFont="1" applyFill="1" applyAlignment="1">
      <alignment horizontal="left" vertical="center"/>
    </xf>
    <xf numFmtId="37" fontId="55" fillId="0" borderId="0" xfId="360" applyNumberFormat="1" applyFont="1" applyFill="1" applyAlignment="1">
      <alignment horizontal="left" vertical="center"/>
    </xf>
    <xf numFmtId="42" fontId="57" fillId="0" borderId="0" xfId="360" applyNumberFormat="1" applyFont="1" applyFill="1" applyBorder="1" applyAlignment="1">
      <alignment horizontal="right" vertical="center"/>
    </xf>
    <xf numFmtId="42" fontId="55" fillId="0" borderId="0" xfId="360" applyNumberFormat="1" applyFont="1" applyFill="1" applyBorder="1" applyAlignment="1">
      <alignment horizontal="right" vertical="center"/>
    </xf>
    <xf numFmtId="37" fontId="55" fillId="0" borderId="1" xfId="360" applyNumberFormat="1" applyFont="1" applyFill="1" applyBorder="1" applyAlignment="1">
      <alignment horizontal="left" vertical="center"/>
    </xf>
    <xf numFmtId="183" fontId="57" fillId="0" borderId="1" xfId="639" applyNumberFormat="1" applyFont="1" applyFill="1" applyBorder="1" applyAlignment="1">
      <alignment horizontal="right" vertical="center"/>
    </xf>
    <xf numFmtId="37" fontId="55" fillId="0" borderId="0" xfId="360" applyNumberFormat="1" applyFont="1" applyFill="1" applyBorder="1" applyAlignment="1">
      <alignment horizontal="left" vertical="center"/>
    </xf>
    <xf numFmtId="181" fontId="57" fillId="0" borderId="0" xfId="360" applyNumberFormat="1" applyFont="1" applyFill="1" applyBorder="1" applyAlignment="1">
      <alignment horizontal="right" vertical="center"/>
    </xf>
    <xf numFmtId="181" fontId="55" fillId="0" borderId="0" xfId="360" applyNumberFormat="1" applyFont="1" applyFill="1" applyBorder="1" applyAlignment="1">
      <alignment horizontal="right" vertical="center"/>
    </xf>
    <xf numFmtId="181" fontId="57" fillId="0" borderId="1" xfId="360" applyNumberFormat="1" applyFont="1" applyFill="1" applyBorder="1" applyAlignment="1">
      <alignment horizontal="right" vertical="center"/>
    </xf>
    <xf numFmtId="181" fontId="55" fillId="0" borderId="1" xfId="360" applyNumberFormat="1" applyFont="1" applyFill="1" applyBorder="1" applyAlignment="1">
      <alignment horizontal="right" vertical="center"/>
    </xf>
    <xf numFmtId="37" fontId="57" fillId="0" borderId="0" xfId="360" applyNumberFormat="1" applyFont="1" applyFill="1" applyAlignment="1">
      <alignment horizontal="left" vertical="center"/>
    </xf>
    <xf numFmtId="37" fontId="57" fillId="0" borderId="19" xfId="360" applyNumberFormat="1" applyFont="1" applyFill="1" applyBorder="1" applyAlignment="1">
      <alignment horizontal="left" vertical="center"/>
    </xf>
    <xf numFmtId="177" fontId="57" fillId="0" borderId="0" xfId="360" applyFont="1" applyFill="1" applyBorder="1" applyAlignment="1">
      <alignment horizontal="right" vertical="center"/>
    </xf>
    <xf numFmtId="177" fontId="55" fillId="0" borderId="0" xfId="360" applyFont="1" applyFill="1" applyBorder="1" applyAlignment="1">
      <alignment horizontal="right" vertical="center"/>
    </xf>
    <xf numFmtId="171" fontId="57" fillId="0" borderId="0" xfId="360" applyNumberFormat="1" applyFont="1" applyFill="1" applyBorder="1" applyAlignment="1">
      <alignment horizontal="right" vertical="center"/>
    </xf>
    <xf numFmtId="165" fontId="57" fillId="0" borderId="0" xfId="360" applyNumberFormat="1" applyFont="1" applyFill="1" applyBorder="1" applyAlignment="1">
      <alignment horizontal="right" vertical="center"/>
    </xf>
    <xf numFmtId="165" fontId="55" fillId="0" borderId="0" xfId="360" applyNumberFormat="1" applyFont="1" applyFill="1" applyBorder="1" applyAlignment="1">
      <alignment horizontal="right" vertical="center"/>
    </xf>
    <xf numFmtId="39" fontId="57" fillId="0" borderId="0" xfId="360" applyNumberFormat="1" applyFont="1" applyFill="1" applyBorder="1" applyAlignment="1">
      <alignment horizontal="right" vertical="center"/>
    </xf>
    <xf numFmtId="39" fontId="55" fillId="0" borderId="0" xfId="360" applyNumberFormat="1" applyFont="1" applyFill="1" applyBorder="1" applyAlignment="1">
      <alignment horizontal="right" vertical="center"/>
    </xf>
    <xf numFmtId="44" fontId="55" fillId="0" borderId="0" xfId="360" applyNumberFormat="1" applyFont="1" applyFill="1" applyBorder="1" applyAlignment="1">
      <alignment horizontal="right" vertical="center"/>
    </xf>
    <xf numFmtId="37" fontId="57" fillId="0" borderId="0" xfId="360" applyNumberFormat="1" applyFont="1" applyFill="1" applyAlignment="1" applyProtection="1">
      <alignment horizontal="left" vertical="center"/>
      <protection locked="0"/>
    </xf>
    <xf numFmtId="37" fontId="55" fillId="0" borderId="0" xfId="360" applyNumberFormat="1" applyFont="1" applyFill="1" applyAlignment="1" applyProtection="1">
      <alignment horizontal="left" vertical="center"/>
      <protection locked="0"/>
    </xf>
    <xf numFmtId="44" fontId="57" fillId="0" borderId="0" xfId="360" applyNumberFormat="1" applyFont="1" applyFill="1" applyBorder="1" applyAlignment="1" applyProtection="1">
      <alignment horizontal="right" vertical="center"/>
      <protection locked="0"/>
    </xf>
    <xf numFmtId="44" fontId="55" fillId="0" borderId="0" xfId="360" applyNumberFormat="1" applyFont="1" applyFill="1" applyBorder="1" applyAlignment="1" applyProtection="1">
      <alignment horizontal="right" vertical="center"/>
      <protection locked="0"/>
    </xf>
    <xf numFmtId="37" fontId="55" fillId="0" borderId="0" xfId="363" applyNumberFormat="1" applyFont="1" applyFill="1" applyAlignment="1" applyProtection="1">
      <alignment horizontal="left" vertical="center"/>
      <protection locked="0"/>
    </xf>
    <xf numFmtId="37" fontId="55" fillId="0" borderId="19" xfId="360" applyNumberFormat="1" applyFont="1" applyFill="1" applyBorder="1" applyAlignment="1" applyProtection="1">
      <alignment horizontal="left" vertical="center"/>
      <protection locked="0"/>
    </xf>
    <xf numFmtId="44" fontId="57" fillId="0" borderId="19" xfId="360" applyNumberFormat="1" applyFont="1" applyFill="1" applyBorder="1" applyAlignment="1" applyProtection="1">
      <alignment horizontal="right" vertical="center"/>
      <protection locked="0"/>
    </xf>
    <xf numFmtId="44" fontId="55" fillId="0" borderId="19" xfId="360" applyNumberFormat="1" applyFont="1" applyFill="1" applyBorder="1" applyAlignment="1" applyProtection="1">
      <alignment horizontal="right" vertical="center"/>
      <protection locked="0"/>
    </xf>
    <xf numFmtId="176" fontId="57" fillId="0" borderId="0" xfId="360" quotePrefix="1" applyNumberFormat="1" applyFont="1" applyFill="1" applyBorder="1" applyAlignment="1" applyProtection="1">
      <alignment horizontal="right" vertical="center"/>
      <protection locked="0"/>
    </xf>
    <xf numFmtId="176" fontId="55" fillId="0" borderId="0" xfId="360" quotePrefix="1" applyNumberFormat="1" applyFont="1" applyFill="1" applyBorder="1" applyAlignment="1" applyProtection="1">
      <alignment horizontal="right" vertical="center"/>
      <protection locked="0"/>
    </xf>
    <xf numFmtId="37" fontId="55" fillId="0" borderId="3" xfId="363" applyNumberFormat="1" applyFont="1" applyFill="1" applyBorder="1" applyAlignment="1">
      <alignment horizontal="left"/>
    </xf>
    <xf numFmtId="181" fontId="55" fillId="0" borderId="3" xfId="363" applyNumberFormat="1" applyFont="1" applyFill="1" applyBorder="1" applyAlignment="1" applyProtection="1">
      <alignment horizontal="right"/>
      <protection locked="0"/>
    </xf>
    <xf numFmtId="181" fontId="55" fillId="0" borderId="3" xfId="360" applyNumberFormat="1" applyFont="1" applyFill="1" applyBorder="1" applyAlignment="1" applyProtection="1">
      <alignment horizontal="right"/>
      <protection locked="0"/>
    </xf>
    <xf numFmtId="181" fontId="55" fillId="0" borderId="3" xfId="360" applyNumberFormat="1" applyFont="1" applyFill="1" applyBorder="1" applyAlignment="1">
      <alignment horizontal="right"/>
    </xf>
    <xf numFmtId="37" fontId="55" fillId="0" borderId="0" xfId="360" applyNumberFormat="1" applyFont="1" applyFill="1" applyBorder="1" applyAlignment="1">
      <alignment horizontal="left"/>
    </xf>
    <xf numFmtId="177" fontId="57" fillId="0" borderId="1" xfId="360" applyNumberFormat="1" applyFont="1" applyFill="1" applyBorder="1" applyAlignment="1">
      <alignment horizontal="left"/>
    </xf>
    <xf numFmtId="177" fontId="55" fillId="0" borderId="0" xfId="360" applyNumberFormat="1" applyFont="1" applyFill="1" applyAlignment="1">
      <alignment horizontal="left"/>
    </xf>
    <xf numFmtId="0" fontId="59" fillId="0" borderId="0" xfId="0" applyFont="1" applyAlignment="1">
      <alignment wrapText="1"/>
    </xf>
    <xf numFmtId="0" fontId="5" fillId="0" borderId="0" xfId="361" applyFont="1" applyAlignment="1">
      <alignment wrapText="1"/>
    </xf>
    <xf numFmtId="0" fontId="55" fillId="0" borderId="0" xfId="363" applyNumberFormat="1" applyFont="1" applyFill="1" applyAlignment="1">
      <alignment horizontal="left" vertical="top"/>
    </xf>
    <xf numFmtId="0" fontId="55" fillId="0" borderId="1" xfId="360" applyNumberFormat="1" applyFont="1" applyFill="1" applyBorder="1" applyAlignment="1">
      <alignment horizontal="left" vertical="top"/>
    </xf>
    <xf numFmtId="37" fontId="57" fillId="0" borderId="5" xfId="364" applyNumberFormat="1" applyFont="1" applyFill="1" applyBorder="1" applyAlignment="1">
      <alignment horizontal="left"/>
    </xf>
    <xf numFmtId="37" fontId="62" fillId="0" borderId="5" xfId="360" applyNumberFormat="1" applyFont="1" applyFill="1" applyBorder="1" applyAlignment="1">
      <alignment horizontal="left"/>
    </xf>
    <xf numFmtId="37" fontId="57" fillId="0" borderId="5" xfId="360" quotePrefix="1" applyNumberFormat="1" applyFont="1" applyFill="1" applyBorder="1" applyAlignment="1">
      <alignment wrapText="1"/>
    </xf>
    <xf numFmtId="37" fontId="57" fillId="0" borderId="5" xfId="360" quotePrefix="1" applyNumberFormat="1" applyFont="1" applyFill="1" applyBorder="1" applyAlignment="1">
      <alignment horizontal="right" wrapText="1"/>
    </xf>
    <xf numFmtId="37" fontId="55" fillId="0" borderId="5" xfId="360" quotePrefix="1" applyNumberFormat="1" applyFont="1" applyFill="1" applyBorder="1" applyAlignment="1">
      <alignment wrapText="1"/>
    </xf>
    <xf numFmtId="37" fontId="55" fillId="0" borderId="5" xfId="360" quotePrefix="1" applyNumberFormat="1" applyFont="1" applyFill="1" applyBorder="1" applyAlignment="1">
      <alignment horizontal="right" wrapText="1"/>
    </xf>
    <xf numFmtId="37" fontId="57" fillId="0" borderId="0" xfId="360" applyNumberFormat="1" applyFont="1" applyFill="1" applyBorder="1" applyAlignment="1">
      <alignment horizontal="left" vertical="center"/>
    </xf>
    <xf numFmtId="44" fontId="57" fillId="0" borderId="0" xfId="360" applyNumberFormat="1" applyFont="1" applyFill="1" applyBorder="1" applyAlignment="1">
      <alignment horizontal="right" vertical="center"/>
    </xf>
    <xf numFmtId="44" fontId="55" fillId="0" borderId="0" xfId="640" applyFont="1" applyFill="1" applyBorder="1" applyAlignment="1">
      <alignment horizontal="right" vertical="center"/>
    </xf>
    <xf numFmtId="180" fontId="57" fillId="0" borderId="0" xfId="360" quotePrefix="1" applyNumberFormat="1" applyFont="1" applyFill="1" applyBorder="1" applyAlignment="1">
      <alignment horizontal="right"/>
    </xf>
    <xf numFmtId="180" fontId="67" fillId="0" borderId="0" xfId="363" quotePrefix="1" applyNumberFormat="1" applyFont="1" applyFill="1" applyBorder="1" applyAlignment="1">
      <alignment horizontal="right" vertical="top"/>
    </xf>
    <xf numFmtId="180" fontId="55" fillId="0" borderId="0" xfId="360" quotePrefix="1" applyNumberFormat="1" applyFont="1" applyFill="1" applyBorder="1" applyAlignment="1">
      <alignment horizontal="right"/>
    </xf>
    <xf numFmtId="180" fontId="67" fillId="0" borderId="0" xfId="363" quotePrefix="1" applyNumberFormat="1" applyFont="1" applyFill="1" applyBorder="1" applyAlignment="1">
      <alignment horizontal="left" vertical="top"/>
    </xf>
    <xf numFmtId="0" fontId="55" fillId="0" borderId="0" xfId="363" applyFont="1" applyFill="1" applyBorder="1" applyAlignment="1"/>
    <xf numFmtId="37" fontId="68" fillId="0" borderId="0" xfId="360" applyNumberFormat="1" applyFont="1" applyFill="1" applyBorder="1" applyAlignment="1">
      <alignment horizontal="right"/>
    </xf>
    <xf numFmtId="177" fontId="57" fillId="0" borderId="0" xfId="360" applyFont="1" applyFill="1" applyBorder="1" applyAlignment="1">
      <alignment horizontal="left" vertical="center"/>
    </xf>
    <xf numFmtId="37" fontId="63" fillId="0" borderId="0" xfId="363" quotePrefix="1" applyNumberFormat="1" applyFont="1" applyFill="1" applyBorder="1" applyAlignment="1">
      <alignment vertical="top" wrapText="1"/>
    </xf>
    <xf numFmtId="177" fontId="57" fillId="0" borderId="19" xfId="360" applyFont="1" applyFill="1" applyBorder="1" applyAlignment="1">
      <alignment horizontal="left"/>
    </xf>
    <xf numFmtId="44" fontId="55" fillId="0" borderId="19" xfId="360" applyNumberFormat="1" applyFont="1" applyFill="1" applyBorder="1" applyAlignment="1">
      <alignment horizontal="right"/>
    </xf>
    <xf numFmtId="37" fontId="11" fillId="0" borderId="0" xfId="363" applyNumberFormat="1" applyFont="1" applyFill="1" applyBorder="1" applyAlignment="1">
      <alignment vertical="top" wrapText="1" shrinkToFit="1"/>
    </xf>
    <xf numFmtId="37" fontId="55" fillId="19" borderId="1" xfId="360" applyNumberFormat="1" applyFont="1" applyBorder="1" applyAlignment="1">
      <alignment horizontal="right"/>
    </xf>
    <xf numFmtId="165" fontId="59" fillId="0" borderId="0" xfId="0" applyNumberFormat="1" applyFont="1" applyBorder="1" applyAlignment="1">
      <alignment horizontal="left"/>
    </xf>
    <xf numFmtId="171" fontId="59" fillId="0" borderId="0" xfId="0" applyNumberFormat="1" applyFont="1" applyBorder="1" applyAlignment="1">
      <alignment horizontal="left"/>
    </xf>
    <xf numFmtId="0" fontId="59" fillId="0" borderId="0" xfId="0" applyFont="1" applyFill="1" applyBorder="1" applyAlignment="1">
      <alignment horizontal="center" wrapText="1"/>
    </xf>
    <xf numFmtId="175" fontId="57" fillId="0" borderId="0" xfId="360" quotePrefix="1" applyNumberFormat="1" applyFont="1" applyFill="1" applyBorder="1" applyAlignment="1"/>
    <xf numFmtId="175" fontId="55" fillId="0" borderId="0" xfId="360" quotePrefix="1" applyNumberFormat="1" applyFont="1" applyFill="1" applyBorder="1" applyAlignment="1"/>
    <xf numFmtId="0" fontId="0" fillId="0" borderId="1" xfId="0" applyBorder="1" applyAlignment="1">
      <alignment wrapText="1"/>
    </xf>
    <xf numFmtId="0" fontId="0" fillId="0" borderId="0" xfId="0" applyBorder="1" applyAlignment="1">
      <alignment wrapText="1"/>
    </xf>
    <xf numFmtId="0" fontId="0" fillId="0" borderId="19" xfId="0" applyBorder="1" applyAlignment="1">
      <alignment wrapText="1"/>
    </xf>
    <xf numFmtId="0" fontId="59" fillId="0" borderId="0" xfId="0" applyNumberFormat="1" applyFont="1" applyAlignment="1">
      <alignment horizontal="right"/>
    </xf>
    <xf numFmtId="49" fontId="5" fillId="0" borderId="0" xfId="0" applyNumberFormat="1" applyFont="1" applyAlignment="1">
      <alignment horizontal="right"/>
    </xf>
    <xf numFmtId="49" fontId="4" fillId="0" borderId="0" xfId="0" applyNumberFormat="1" applyFont="1" applyAlignment="1">
      <alignment horizontal="right"/>
    </xf>
    <xf numFmtId="166" fontId="58" fillId="0" borderId="0" xfId="0" applyNumberFormat="1" applyFont="1" applyBorder="1" applyAlignment="1"/>
    <xf numFmtId="166" fontId="59" fillId="0" borderId="0" xfId="0" applyNumberFormat="1" applyFont="1" applyBorder="1" applyAlignment="1"/>
    <xf numFmtId="37" fontId="68" fillId="0" borderId="1" xfId="360" applyNumberFormat="1" applyFont="1" applyFill="1" applyBorder="1" applyAlignment="1">
      <alignment horizontal="right" vertical="center"/>
    </xf>
    <xf numFmtId="0" fontId="73" fillId="0" borderId="0" xfId="0" applyFont="1" applyBorder="1" applyAlignment="1">
      <alignment horizontal="left"/>
    </xf>
    <xf numFmtId="0" fontId="5" fillId="0" borderId="0" xfId="0" applyFont="1" applyFill="1" applyBorder="1" applyAlignment="1">
      <alignment horizontal="center" wrapText="1"/>
    </xf>
    <xf numFmtId="0" fontId="4" fillId="0" borderId="0" xfId="0" applyFont="1" applyAlignment="1">
      <alignment vertical="center" wrapText="1"/>
    </xf>
    <xf numFmtId="0" fontId="6" fillId="0" borderId="0" xfId="0" applyFont="1" applyAlignment="1">
      <alignment wrapText="1"/>
    </xf>
    <xf numFmtId="0" fontId="59" fillId="0" borderId="0" xfId="0" applyFont="1" applyAlignment="1">
      <alignment wrapText="1"/>
    </xf>
    <xf numFmtId="0" fontId="5" fillId="0" borderId="0" xfId="361" applyFont="1" applyAlignment="1">
      <alignment horizontal="center"/>
    </xf>
    <xf numFmtId="0" fontId="5" fillId="0" borderId="0" xfId="361" applyFont="1" applyAlignment="1"/>
    <xf numFmtId="0" fontId="5" fillId="0" borderId="0" xfId="361" applyFont="1" applyBorder="1" applyAlignment="1">
      <alignment horizontal="center"/>
    </xf>
    <xf numFmtId="0" fontId="5" fillId="0" borderId="0" xfId="361" applyFont="1" applyBorder="1" applyAlignment="1"/>
    <xf numFmtId="0" fontId="5" fillId="0" borderId="0" xfId="361" applyFont="1" applyBorder="1" applyAlignment="1">
      <alignment horizontal="center" wrapText="1"/>
    </xf>
    <xf numFmtId="0" fontId="5" fillId="0" borderId="1" xfId="361" applyFont="1" applyBorder="1" applyAlignment="1">
      <alignment horizontal="center" wrapText="1"/>
    </xf>
    <xf numFmtId="167" fontId="5" fillId="0" borderId="2" xfId="361" applyNumberFormat="1" applyFont="1" applyBorder="1" applyAlignment="1">
      <alignment horizontal="center"/>
    </xf>
    <xf numFmtId="167" fontId="4" fillId="0" borderId="2" xfId="361" applyNumberFormat="1" applyFont="1" applyBorder="1" applyAlignment="1">
      <alignment horizontal="right"/>
    </xf>
    <xf numFmtId="167" fontId="5" fillId="0" borderId="2" xfId="361" applyNumberFormat="1" applyFont="1" applyBorder="1" applyAlignment="1"/>
    <xf numFmtId="165" fontId="5" fillId="0" borderId="3" xfId="361" applyNumberFormat="1" applyFont="1" applyBorder="1" applyAlignment="1">
      <alignment horizontal="center"/>
    </xf>
    <xf numFmtId="165" fontId="4" fillId="0" borderId="3" xfId="361" applyNumberFormat="1" applyFont="1" applyBorder="1" applyAlignment="1">
      <alignment horizontal="right"/>
    </xf>
    <xf numFmtId="165" fontId="5" fillId="0" borderId="3" xfId="361" applyNumberFormat="1" applyFont="1" applyBorder="1" applyAlignment="1">
      <alignment horizontal="left"/>
    </xf>
    <xf numFmtId="0" fontId="4" fillId="0" borderId="0" xfId="361" applyFont="1" applyAlignment="1">
      <alignment vertical="center" wrapText="1"/>
    </xf>
    <xf numFmtId="165" fontId="5" fillId="0" borderId="0" xfId="361" applyNumberFormat="1" applyFont="1" applyAlignment="1">
      <alignment horizontal="center"/>
    </xf>
    <xf numFmtId="165" fontId="4" fillId="0" borderId="0" xfId="361" applyNumberFormat="1" applyFont="1" applyAlignment="1">
      <alignment horizontal="right"/>
    </xf>
    <xf numFmtId="0" fontId="5" fillId="0" borderId="0" xfId="361" applyFont="1" applyAlignment="1">
      <alignment vertical="center" wrapText="1"/>
    </xf>
    <xf numFmtId="165" fontId="5" fillId="0" borderId="0" xfId="361" applyNumberFormat="1" applyFont="1" applyFill="1" applyAlignment="1">
      <alignment horizontal="center"/>
    </xf>
    <xf numFmtId="165" fontId="4" fillId="0" borderId="0" xfId="361" applyNumberFormat="1" applyFont="1" applyFill="1" applyAlignment="1">
      <alignment horizontal="right"/>
    </xf>
    <xf numFmtId="165" fontId="5" fillId="0" borderId="1" xfId="361" applyNumberFormat="1" applyFont="1" applyFill="1" applyBorder="1" applyAlignment="1">
      <alignment horizontal="center"/>
    </xf>
    <xf numFmtId="0" fontId="5" fillId="0" borderId="2" xfId="361" applyFont="1" applyBorder="1" applyAlignment="1">
      <alignment wrapText="1"/>
    </xf>
    <xf numFmtId="0" fontId="5" fillId="0" borderId="2" xfId="361" applyFont="1" applyBorder="1" applyAlignment="1">
      <alignment horizontal="left"/>
    </xf>
    <xf numFmtId="165" fontId="5" fillId="0" borderId="2" xfId="361" applyNumberFormat="1" applyFont="1" applyFill="1" applyBorder="1" applyAlignment="1">
      <alignment horizontal="center"/>
    </xf>
    <xf numFmtId="165" fontId="4" fillId="0" borderId="2" xfId="361" applyNumberFormat="1" applyFont="1" applyFill="1" applyBorder="1" applyAlignment="1">
      <alignment horizontal="right"/>
    </xf>
    <xf numFmtId="165" fontId="5" fillId="0" borderId="2" xfId="361" applyNumberFormat="1" applyFont="1" applyBorder="1" applyAlignment="1"/>
    <xf numFmtId="0" fontId="4" fillId="0" borderId="3" xfId="361" applyFont="1" applyBorder="1" applyAlignment="1">
      <alignment vertical="center" wrapText="1"/>
    </xf>
    <xf numFmtId="165" fontId="5" fillId="0" borderId="3" xfId="361" applyNumberFormat="1" applyFont="1" applyFill="1" applyBorder="1" applyAlignment="1">
      <alignment horizontal="center"/>
    </xf>
    <xf numFmtId="165" fontId="4" fillId="0" borderId="3" xfId="361" applyNumberFormat="1" applyFont="1" applyFill="1" applyBorder="1" applyAlignment="1">
      <alignment horizontal="right"/>
    </xf>
    <xf numFmtId="0" fontId="4" fillId="0" borderId="0" xfId="361" applyFont="1" applyBorder="1" applyAlignment="1">
      <alignment vertical="center" wrapText="1"/>
    </xf>
    <xf numFmtId="165" fontId="5" fillId="0" borderId="0" xfId="361" applyNumberFormat="1" applyFont="1" applyFill="1" applyBorder="1" applyAlignment="1">
      <alignment horizontal="center"/>
    </xf>
    <xf numFmtId="165" fontId="4" fillId="0" borderId="0" xfId="361" applyNumberFormat="1" applyFont="1" applyFill="1" applyBorder="1" applyAlignment="1">
      <alignment horizontal="right"/>
    </xf>
    <xf numFmtId="0" fontId="5" fillId="0" borderId="0" xfId="361" applyFont="1" applyBorder="1" applyAlignment="1">
      <alignment horizontal="left" vertical="center" wrapText="1" indent="1"/>
    </xf>
    <xf numFmtId="0" fontId="5" fillId="0" borderId="1" xfId="361" applyFont="1" applyBorder="1" applyAlignment="1">
      <alignment vertical="center" wrapText="1"/>
    </xf>
    <xf numFmtId="0" fontId="5" fillId="0" borderId="2" xfId="361" applyFont="1" applyBorder="1" applyAlignment="1">
      <alignment horizontal="left" vertical="center"/>
    </xf>
    <xf numFmtId="167" fontId="5" fillId="0" borderId="26" xfId="361" applyNumberFormat="1" applyFont="1" applyBorder="1" applyAlignment="1"/>
    <xf numFmtId="167" fontId="5" fillId="0" borderId="6" xfId="361" applyNumberFormat="1" applyFont="1" applyFill="1" applyBorder="1" applyAlignment="1">
      <alignment horizontal="center"/>
    </xf>
    <xf numFmtId="167" fontId="4" fillId="0" borderId="3" xfId="361" applyNumberFormat="1" applyFont="1" applyFill="1" applyBorder="1" applyAlignment="1">
      <alignment horizontal="right"/>
    </xf>
    <xf numFmtId="167" fontId="5" fillId="0" borderId="3" xfId="361" applyNumberFormat="1" applyFont="1" applyBorder="1" applyAlignment="1">
      <alignment horizontal="left"/>
    </xf>
    <xf numFmtId="167" fontId="5" fillId="0" borderId="0" xfId="361" applyNumberFormat="1" applyFont="1" applyFill="1" applyAlignment="1">
      <alignment horizontal="center"/>
    </xf>
    <xf numFmtId="167" fontId="4" fillId="0" borderId="0" xfId="361" applyNumberFormat="1" applyFont="1" applyFill="1" applyAlignment="1">
      <alignment horizontal="right"/>
    </xf>
    <xf numFmtId="167" fontId="5" fillId="0" borderId="0" xfId="361" applyNumberFormat="1" applyFont="1" applyAlignment="1"/>
    <xf numFmtId="0" fontId="5" fillId="0" borderId="26" xfId="361" applyFont="1" applyBorder="1" applyAlignment="1">
      <alignment horizontal="left"/>
    </xf>
    <xf numFmtId="167" fontId="5" fillId="0" borderId="26" xfId="361" applyNumberFormat="1" applyFont="1" applyBorder="1" applyAlignment="1">
      <alignment horizontal="center"/>
    </xf>
    <xf numFmtId="167" fontId="4" fillId="0" borderId="26" xfId="361" applyNumberFormat="1" applyFont="1" applyBorder="1" applyAlignment="1">
      <alignment horizontal="right"/>
    </xf>
    <xf numFmtId="0" fontId="6" fillId="0" borderId="0" xfId="361" applyFont="1" applyFill="1" applyAlignment="1">
      <alignment horizontal="left" vertical="center" wrapText="1"/>
    </xf>
    <xf numFmtId="0" fontId="5" fillId="0" borderId="0" xfId="361" applyFont="1" applyAlignment="1">
      <alignment horizontal="center" wrapText="1"/>
    </xf>
    <xf numFmtId="166" fontId="59" fillId="0" borderId="0" xfId="0" applyNumberFormat="1" applyFont="1" applyBorder="1" applyAlignment="1">
      <alignment horizontal="right"/>
    </xf>
    <xf numFmtId="0" fontId="58" fillId="0" borderId="3" xfId="0" applyFont="1" applyBorder="1" applyAlignment="1">
      <alignment wrapText="1"/>
    </xf>
    <xf numFmtId="0" fontId="59" fillId="0" borderId="3" xfId="0" applyFont="1" applyBorder="1" applyAlignment="1">
      <alignment wrapText="1"/>
    </xf>
    <xf numFmtId="0" fontId="59" fillId="0" borderId="2" xfId="0" applyFont="1" applyBorder="1" applyAlignment="1">
      <alignment horizontal="left"/>
    </xf>
    <xf numFmtId="0" fontId="4" fillId="0" borderId="3" xfId="0" applyFont="1" applyBorder="1" applyAlignment="1">
      <alignment wrapText="1"/>
    </xf>
    <xf numFmtId="0" fontId="58" fillId="0" borderId="17" xfId="0" applyFont="1" applyBorder="1" applyAlignment="1"/>
    <xf numFmtId="0" fontId="5" fillId="0" borderId="0" xfId="0" applyFont="1" applyBorder="1" applyAlignment="1"/>
    <xf numFmtId="0" fontId="58" fillId="0" borderId="2" xfId="0" applyFont="1" applyBorder="1" applyAlignment="1"/>
    <xf numFmtId="0" fontId="59" fillId="0" borderId="1" xfId="0" applyFont="1" applyBorder="1" applyAlignment="1"/>
    <xf numFmtId="0" fontId="58" fillId="0" borderId="13" xfId="0" applyFont="1" applyBorder="1" applyAlignment="1"/>
    <xf numFmtId="0" fontId="58" fillId="0" borderId="6" xfId="0" applyFont="1" applyBorder="1" applyAlignment="1"/>
    <xf numFmtId="0" fontId="4" fillId="0" borderId="17" xfId="0" applyFont="1" applyBorder="1" applyAlignment="1"/>
    <xf numFmtId="0" fontId="5" fillId="0" borderId="0" xfId="0" applyFont="1" applyBorder="1" applyAlignment="1">
      <alignment vertical="center" wrapText="1"/>
    </xf>
    <xf numFmtId="0" fontId="4" fillId="0" borderId="3" xfId="0" applyFont="1" applyBorder="1" applyAlignment="1">
      <alignment vertical="center"/>
    </xf>
    <xf numFmtId="0" fontId="5" fillId="0" borderId="0" xfId="0" applyFont="1" applyAlignment="1">
      <alignment vertical="center"/>
    </xf>
    <xf numFmtId="0" fontId="5" fillId="0" borderId="1" xfId="0" applyFont="1" applyBorder="1" applyAlignment="1">
      <alignment vertical="center"/>
    </xf>
    <xf numFmtId="0" fontId="4" fillId="0" borderId="2" xfId="0" applyFont="1" applyBorder="1" applyAlignment="1">
      <alignment vertical="center"/>
    </xf>
    <xf numFmtId="0" fontId="5" fillId="0" borderId="2" xfId="0" applyFont="1" applyBorder="1" applyAlignment="1"/>
    <xf numFmtId="0" fontId="4" fillId="0" borderId="1" xfId="0" applyFont="1" applyBorder="1" applyAlignment="1">
      <alignment vertical="center"/>
    </xf>
    <xf numFmtId="0" fontId="4" fillId="0" borderId="0" xfId="0" applyFont="1" applyAlignment="1">
      <alignment vertical="center"/>
    </xf>
    <xf numFmtId="0" fontId="4" fillId="0" borderId="6" xfId="0" applyFont="1" applyBorder="1" applyAlignment="1">
      <alignment vertical="center"/>
    </xf>
    <xf numFmtId="0" fontId="5" fillId="0" borderId="5" xfId="0" applyFont="1" applyBorder="1" applyAlignment="1"/>
    <xf numFmtId="175" fontId="11" fillId="0" borderId="0" xfId="282" quotePrefix="1" applyNumberFormat="1" applyFont="1" applyFill="1" applyAlignment="1">
      <alignment vertical="top" wrapText="1"/>
    </xf>
    <xf numFmtId="0" fontId="59" fillId="0" borderId="0" xfId="0" applyFont="1" applyAlignment="1">
      <alignment wrapText="1"/>
    </xf>
    <xf numFmtId="0" fontId="5" fillId="0" borderId="0" xfId="361" applyFont="1" applyAlignment="1">
      <alignment wrapText="1"/>
    </xf>
    <xf numFmtId="0" fontId="59" fillId="36" borderId="0" xfId="0" applyFont="1" applyFill="1" applyAlignment="1">
      <alignment wrapText="1"/>
    </xf>
    <xf numFmtId="175" fontId="63" fillId="0" borderId="0" xfId="282" quotePrefix="1" applyNumberFormat="1" applyFont="1" applyFill="1" applyAlignment="1">
      <alignment vertical="top" wrapText="1"/>
    </xf>
    <xf numFmtId="37" fontId="55" fillId="0" borderId="0" xfId="363" applyNumberFormat="1" applyFont="1" applyFill="1" applyBorder="1" applyAlignment="1">
      <alignment vertical="top" wrapText="1"/>
    </xf>
    <xf numFmtId="165" fontId="4" fillId="0" borderId="1" xfId="361" applyNumberFormat="1" applyFont="1" applyFill="1" applyBorder="1" applyAlignment="1"/>
    <xf numFmtId="175" fontId="63" fillId="0" borderId="0" xfId="363" quotePrefix="1" applyNumberFormat="1" applyFont="1" applyFill="1" applyBorder="1" applyAlignment="1">
      <alignment vertical="top"/>
    </xf>
    <xf numFmtId="175" fontId="11" fillId="0" borderId="0" xfId="282" quotePrefix="1" applyNumberFormat="1" applyFont="1" applyFill="1" applyAlignment="1">
      <alignment horizontal="right" vertical="top" wrapText="1"/>
    </xf>
    <xf numFmtId="0" fontId="57" fillId="0" borderId="5" xfId="360" quotePrefix="1" applyNumberFormat="1" applyFont="1" applyFill="1" applyBorder="1" applyAlignment="1"/>
    <xf numFmtId="181" fontId="57" fillId="0" borderId="0" xfId="360" applyNumberFormat="1" applyFont="1" applyFill="1" applyBorder="1" applyAlignment="1" applyProtection="1">
      <alignment horizontal="right"/>
      <protection locked="0"/>
    </xf>
    <xf numFmtId="37" fontId="55" fillId="0" borderId="27" xfId="360" applyNumberFormat="1" applyFont="1" applyFill="1" applyBorder="1" applyAlignment="1">
      <alignment horizontal="left"/>
    </xf>
    <xf numFmtId="0" fontId="59" fillId="0" borderId="6" xfId="0" applyFont="1" applyBorder="1" applyAlignment="1">
      <alignment wrapText="1"/>
    </xf>
    <xf numFmtId="0" fontId="59" fillId="0" borderId="6" xfId="0" applyFont="1" applyBorder="1" applyAlignment="1">
      <alignment horizontal="center" wrapText="1"/>
    </xf>
    <xf numFmtId="0" fontId="75" fillId="0" borderId="0" xfId="0" applyFont="1" applyAlignment="1">
      <alignment wrapText="1"/>
    </xf>
    <xf numFmtId="0" fontId="4" fillId="0" borderId="0" xfId="0" applyFont="1" applyBorder="1" applyAlignment="1">
      <alignment vertical="center"/>
    </xf>
    <xf numFmtId="0" fontId="4" fillId="0" borderId="0" xfId="0" applyFont="1" applyBorder="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73" fillId="0" borderId="0" xfId="0" applyFont="1" applyFill="1" applyBorder="1" applyAlignment="1">
      <alignment wrapText="1"/>
    </xf>
    <xf numFmtId="0" fontId="73" fillId="0" borderId="0" xfId="0" applyFont="1" applyBorder="1" applyAlignment="1">
      <alignment wrapText="1"/>
    </xf>
    <xf numFmtId="0" fontId="75" fillId="0" borderId="19" xfId="0" applyFont="1" applyBorder="1" applyAlignment="1">
      <alignment horizontal="left"/>
    </xf>
    <xf numFmtId="0" fontId="4" fillId="0" borderId="19" xfId="0" applyFont="1" applyFill="1" applyBorder="1" applyAlignment="1">
      <alignment horizontal="center" wrapText="1"/>
    </xf>
    <xf numFmtId="175" fontId="57" fillId="0" borderId="19" xfId="360" quotePrefix="1" applyNumberFormat="1" applyFont="1" applyFill="1" applyBorder="1" applyAlignment="1"/>
    <xf numFmtId="165" fontId="5" fillId="0" borderId="1" xfId="0" applyNumberFormat="1" applyFont="1" applyFill="1" applyBorder="1" applyAlignment="1">
      <alignment horizontal="center" vertical="center"/>
    </xf>
    <xf numFmtId="175" fontId="11" fillId="0" borderId="6" xfId="282" quotePrefix="1" applyNumberFormat="1" applyFont="1" applyFill="1" applyBorder="1" applyAlignment="1">
      <alignment horizontal="right" vertical="top" wrapText="1"/>
    </xf>
    <xf numFmtId="0" fontId="60" fillId="0" borderId="0" xfId="361" applyFont="1" applyAlignment="1">
      <alignment wrapText="1"/>
    </xf>
    <xf numFmtId="0" fontId="7" fillId="0" borderId="0" xfId="361" applyFont="1" applyAlignment="1">
      <alignment horizontal="left"/>
    </xf>
    <xf numFmtId="0" fontId="77" fillId="0" borderId="0" xfId="361" applyFont="1" applyAlignment="1">
      <alignment horizontal="left"/>
    </xf>
    <xf numFmtId="0" fontId="77" fillId="0" borderId="0" xfId="361" applyFont="1" applyAlignment="1">
      <alignment horizontal="center"/>
    </xf>
    <xf numFmtId="0" fontId="78" fillId="0" borderId="0" xfId="361" applyFont="1" applyAlignment="1">
      <alignment wrapText="1"/>
    </xf>
    <xf numFmtId="0" fontId="7" fillId="0" borderId="1" xfId="361" applyFont="1" applyBorder="1" applyAlignment="1">
      <alignment horizontal="left"/>
    </xf>
    <xf numFmtId="0" fontId="77" fillId="0" borderId="1" xfId="361" applyFont="1" applyBorder="1" applyAlignment="1">
      <alignment horizontal="right" wrapText="1"/>
    </xf>
    <xf numFmtId="0" fontId="7" fillId="0" borderId="0" xfId="361" applyFont="1" applyAlignment="1"/>
    <xf numFmtId="0" fontId="7" fillId="0" borderId="0" xfId="361" applyFont="1" applyAlignment="1">
      <alignment wrapText="1" indent="1"/>
    </xf>
    <xf numFmtId="0" fontId="7" fillId="0" borderId="13" xfId="361" applyFont="1" applyBorder="1" applyAlignment="1">
      <alignment horizontal="left" vertical="top"/>
    </xf>
    <xf numFmtId="167" fontId="7" fillId="0" borderId="13" xfId="361" applyNumberFormat="1" applyFont="1" applyBorder="1" applyAlignment="1"/>
    <xf numFmtId="167" fontId="7" fillId="0" borderId="13" xfId="361" applyNumberFormat="1" applyFont="1" applyBorder="1" applyAlignment="1">
      <alignment horizontal="left"/>
    </xf>
    <xf numFmtId="0" fontId="7" fillId="0" borderId="17" xfId="361" applyFont="1" applyBorder="1" applyAlignment="1"/>
    <xf numFmtId="0" fontId="7" fillId="0" borderId="3" xfId="361" applyFont="1" applyBorder="1" applyAlignment="1">
      <alignment wrapText="1" indent="1"/>
    </xf>
    <xf numFmtId="0" fontId="7" fillId="0" borderId="17" xfId="361" applyFont="1" applyBorder="1" applyAlignment="1">
      <alignment horizontal="left"/>
    </xf>
    <xf numFmtId="165" fontId="7" fillId="0" borderId="17" xfId="361" applyNumberFormat="1" applyFont="1" applyBorder="1" applyAlignment="1">
      <alignment horizontal="left"/>
    </xf>
    <xf numFmtId="165" fontId="7" fillId="0" borderId="0" xfId="361" applyNumberFormat="1" applyFont="1" applyAlignment="1"/>
    <xf numFmtId="165" fontId="7" fillId="0" borderId="0" xfId="361" applyNumberFormat="1" applyFont="1" applyAlignment="1">
      <alignment horizontal="left"/>
    </xf>
    <xf numFmtId="165" fontId="7" fillId="0" borderId="0" xfId="361" applyNumberFormat="1" applyFont="1" applyFill="1" applyAlignment="1"/>
    <xf numFmtId="165" fontId="7" fillId="0" borderId="0" xfId="361" applyNumberFormat="1" applyFont="1" applyFill="1" applyAlignment="1">
      <alignment horizontal="left"/>
    </xf>
    <xf numFmtId="0" fontId="7" fillId="0" borderId="1" xfId="361" applyFont="1" applyBorder="1" applyAlignment="1"/>
    <xf numFmtId="165" fontId="7" fillId="0" borderId="1" xfId="361" applyNumberFormat="1" applyFont="1" applyBorder="1" applyAlignment="1">
      <alignment horizontal="left"/>
    </xf>
    <xf numFmtId="165" fontId="7" fillId="0" borderId="1" xfId="361" applyNumberFormat="1" applyFont="1" applyFill="1" applyBorder="1" applyAlignment="1">
      <alignment horizontal="left"/>
    </xf>
    <xf numFmtId="165" fontId="7" fillId="0" borderId="1" xfId="361" applyNumberFormat="1" applyFont="1" applyFill="1" applyBorder="1" applyAlignment="1"/>
    <xf numFmtId="0" fontId="7" fillId="0" borderId="13" xfId="361" applyFont="1" applyBorder="1" applyAlignment="1">
      <alignment horizontal="left"/>
    </xf>
    <xf numFmtId="0" fontId="7" fillId="0" borderId="2" xfId="361" applyFont="1" applyBorder="1" applyAlignment="1">
      <alignment horizontal="left"/>
    </xf>
    <xf numFmtId="165" fontId="7" fillId="0" borderId="13" xfId="361" applyNumberFormat="1" applyFont="1" applyBorder="1" applyAlignment="1"/>
    <xf numFmtId="165" fontId="7" fillId="0" borderId="13" xfId="361" applyNumberFormat="1" applyFont="1" applyBorder="1" applyAlignment="1">
      <alignment horizontal="left"/>
    </xf>
    <xf numFmtId="0" fontId="7" fillId="0" borderId="0" xfId="361" applyFont="1" applyBorder="1" applyAlignment="1">
      <alignment horizontal="left"/>
    </xf>
    <xf numFmtId="165" fontId="7" fillId="0" borderId="0" xfId="361" applyNumberFormat="1" applyFont="1" applyBorder="1" applyAlignment="1"/>
    <xf numFmtId="165" fontId="7" fillId="0" borderId="0" xfId="361" applyNumberFormat="1" applyFont="1" applyBorder="1" applyAlignment="1">
      <alignment horizontal="left"/>
    </xf>
    <xf numFmtId="165" fontId="7" fillId="0" borderId="0" xfId="361" applyNumberFormat="1" applyFont="1" applyBorder="1" applyAlignment="1">
      <alignment horizontal="right"/>
    </xf>
    <xf numFmtId="165" fontId="7" fillId="0" borderId="0" xfId="361" applyNumberFormat="1" applyFont="1" applyFill="1" applyBorder="1" applyAlignment="1"/>
    <xf numFmtId="165" fontId="7" fillId="0" borderId="0" xfId="361" applyNumberFormat="1" applyFont="1" applyFill="1" applyBorder="1" applyAlignment="1">
      <alignment horizontal="left"/>
    </xf>
    <xf numFmtId="165" fontId="7" fillId="0" borderId="0" xfId="361" applyNumberFormat="1" applyFont="1" applyFill="1" applyBorder="1" applyAlignment="1">
      <alignment horizontal="right"/>
    </xf>
    <xf numFmtId="165" fontId="7" fillId="0" borderId="0" xfId="361" applyNumberFormat="1" applyFont="1" applyAlignment="1">
      <alignment horizontal="right"/>
    </xf>
    <xf numFmtId="165" fontId="7" fillId="0" borderId="0" xfId="361" applyNumberFormat="1" applyFont="1" applyFill="1" applyAlignment="1">
      <alignment horizontal="right"/>
    </xf>
    <xf numFmtId="0" fontId="7" fillId="0" borderId="0" xfId="361" applyFont="1" applyBorder="1" applyAlignment="1"/>
    <xf numFmtId="0" fontId="7" fillId="0" borderId="0" xfId="361" applyFont="1" applyBorder="1" applyAlignment="1">
      <alignment wrapText="1" indent="1"/>
    </xf>
    <xf numFmtId="0" fontId="7" fillId="0" borderId="0" xfId="361" applyFont="1" applyBorder="1" applyAlignment="1">
      <alignment wrapText="1"/>
    </xf>
    <xf numFmtId="0" fontId="7" fillId="0" borderId="0" xfId="361" applyFont="1" applyBorder="1" applyAlignment="1">
      <alignment horizontal="left" vertical="top"/>
    </xf>
    <xf numFmtId="167" fontId="7" fillId="0" borderId="0" xfId="361" applyNumberFormat="1" applyFont="1" applyBorder="1" applyAlignment="1"/>
    <xf numFmtId="167" fontId="7" fillId="0" borderId="0" xfId="361" applyNumberFormat="1" applyFont="1" applyBorder="1" applyAlignment="1">
      <alignment horizontal="left"/>
    </xf>
    <xf numFmtId="0" fontId="7" fillId="0" borderId="1" xfId="361" applyFont="1" applyBorder="1" applyAlignment="1">
      <alignment wrapText="1" indent="1"/>
    </xf>
    <xf numFmtId="165" fontId="7" fillId="0" borderId="13" xfId="361" applyNumberFormat="1" applyFont="1" applyFill="1" applyBorder="1" applyAlignment="1">
      <alignment horizontal="left"/>
    </xf>
    <xf numFmtId="0" fontId="60" fillId="0" borderId="13" xfId="361" applyFont="1" applyBorder="1" applyAlignment="1">
      <alignment wrapText="1"/>
    </xf>
    <xf numFmtId="165" fontId="7" fillId="0" borderId="13" xfId="361" applyNumberFormat="1" applyFont="1" applyFill="1" applyBorder="1" applyAlignment="1"/>
    <xf numFmtId="0" fontId="7" fillId="0" borderId="1" xfId="361" applyFont="1" applyBorder="1" applyAlignment="1">
      <alignment wrapText="1"/>
    </xf>
    <xf numFmtId="179" fontId="77" fillId="0" borderId="4" xfId="361" applyNumberFormat="1" applyFont="1" applyBorder="1" applyAlignment="1">
      <alignment horizontal="left" vertical="center"/>
    </xf>
    <xf numFmtId="179" fontId="77" fillId="0" borderId="26" xfId="361" applyNumberFormat="1" applyFont="1" applyBorder="1" applyAlignment="1">
      <alignment horizontal="left" vertical="center"/>
    </xf>
    <xf numFmtId="0" fontId="77" fillId="0" borderId="4" xfId="361" applyFont="1" applyBorder="1" applyAlignment="1">
      <alignment horizontal="left" vertical="center"/>
    </xf>
    <xf numFmtId="167" fontId="77" fillId="0" borderId="4" xfId="361" applyNumberFormat="1" applyFont="1" applyBorder="1" applyAlignment="1">
      <alignment vertical="center"/>
    </xf>
    <xf numFmtId="167" fontId="77" fillId="0" borderId="4" xfId="361" applyNumberFormat="1" applyFont="1" applyBorder="1" applyAlignment="1">
      <alignment horizontal="left" vertical="center"/>
    </xf>
    <xf numFmtId="175" fontId="63" fillId="0" borderId="0" xfId="360" quotePrefix="1" applyNumberFormat="1" applyFont="1" applyFill="1" applyBorder="1" applyAlignment="1">
      <alignment vertical="top"/>
    </xf>
    <xf numFmtId="37" fontId="68" fillId="0" borderId="27" xfId="360" applyNumberFormat="1" applyFont="1" applyFill="1" applyBorder="1" applyAlignment="1">
      <alignment horizontal="left"/>
    </xf>
    <xf numFmtId="175" fontId="80" fillId="0" borderId="0" xfId="360" quotePrefix="1" applyNumberFormat="1" applyFont="1" applyFill="1" applyBorder="1" applyAlignment="1"/>
    <xf numFmtId="167" fontId="5" fillId="0" borderId="0" xfId="0" applyNumberFormat="1" applyFont="1" applyFill="1" applyAlignment="1"/>
    <xf numFmtId="165" fontId="5" fillId="0" borderId="1" xfId="0" applyNumberFormat="1" applyFont="1" applyFill="1" applyBorder="1" applyAlignment="1"/>
    <xf numFmtId="165" fontId="5" fillId="0" borderId="3" xfId="0" applyNumberFormat="1" applyFont="1" applyFill="1" applyBorder="1" applyAlignment="1"/>
    <xf numFmtId="165" fontId="5" fillId="0" borderId="0" xfId="0" applyNumberFormat="1" applyFont="1" applyFill="1" applyAlignment="1"/>
    <xf numFmtId="165" fontId="5" fillId="0" borderId="3" xfId="0" applyNumberFormat="1" applyFont="1" applyBorder="1" applyAlignment="1"/>
    <xf numFmtId="44" fontId="5" fillId="0" borderId="0" xfId="0" applyNumberFormat="1" applyFont="1" applyBorder="1" applyAlignment="1">
      <alignment horizontal="left"/>
    </xf>
    <xf numFmtId="167" fontId="5" fillId="0" borderId="2" xfId="361" applyNumberFormat="1" applyFont="1" applyBorder="1" applyAlignment="1">
      <alignment horizontal="right"/>
    </xf>
    <xf numFmtId="165" fontId="5" fillId="0" borderId="3" xfId="361" applyNumberFormat="1" applyFont="1" applyBorder="1" applyAlignment="1">
      <alignment horizontal="right"/>
    </xf>
    <xf numFmtId="165" fontId="5" fillId="0" borderId="0" xfId="361" applyNumberFormat="1" applyFont="1" applyAlignment="1">
      <alignment horizontal="right"/>
    </xf>
    <xf numFmtId="165" fontId="5" fillId="0" borderId="0" xfId="361" applyNumberFormat="1" applyFont="1" applyFill="1" applyAlignment="1">
      <alignment horizontal="right"/>
    </xf>
    <xf numFmtId="165" fontId="5" fillId="0" borderId="2" xfId="361" applyNumberFormat="1" applyFont="1" applyFill="1" applyBorder="1" applyAlignment="1">
      <alignment horizontal="right"/>
    </xf>
    <xf numFmtId="165" fontId="5" fillId="0" borderId="3" xfId="361" applyNumberFormat="1" applyFont="1" applyFill="1" applyBorder="1" applyAlignment="1">
      <alignment horizontal="right"/>
    </xf>
    <xf numFmtId="165" fontId="5" fillId="0" borderId="0" xfId="361" applyNumberFormat="1" applyFont="1" applyFill="1" applyBorder="1" applyAlignment="1">
      <alignment horizontal="right"/>
    </xf>
    <xf numFmtId="167" fontId="5" fillId="0" borderId="3" xfId="361" applyNumberFormat="1" applyFont="1" applyFill="1" applyBorder="1" applyAlignment="1">
      <alignment horizontal="right"/>
    </xf>
    <xf numFmtId="167" fontId="5" fillId="0" borderId="0" xfId="361" applyNumberFormat="1" applyFont="1" applyFill="1" applyAlignment="1">
      <alignment horizontal="right"/>
    </xf>
    <xf numFmtId="167" fontId="5" fillId="0" borderId="26" xfId="361" applyNumberFormat="1" applyFont="1" applyBorder="1" applyAlignment="1">
      <alignment horizontal="right"/>
    </xf>
    <xf numFmtId="171" fontId="55" fillId="0" borderId="0" xfId="360" applyNumberFormat="1" applyFont="1" applyFill="1" applyBorder="1" applyAlignment="1">
      <alignment horizontal="right" indent="2"/>
    </xf>
    <xf numFmtId="165" fontId="6" fillId="0" borderId="1" xfId="361" applyNumberFormat="1" applyFont="1" applyFill="1" applyBorder="1" applyAlignment="1"/>
    <xf numFmtId="175" fontId="55" fillId="0" borderId="19" xfId="360" quotePrefix="1" applyNumberFormat="1" applyFont="1" applyFill="1" applyBorder="1" applyAlignment="1"/>
    <xf numFmtId="37" fontId="55" fillId="0" borderId="0" xfId="360" applyNumberFormat="1" applyFont="1" applyFill="1" applyBorder="1" applyAlignment="1">
      <alignment horizontal="left"/>
    </xf>
    <xf numFmtId="0" fontId="4" fillId="0" borderId="26" xfId="0" applyFont="1" applyBorder="1" applyAlignment="1">
      <alignment horizontal="left" vertical="center" wrapText="1"/>
    </xf>
    <xf numFmtId="0" fontId="4" fillId="0" borderId="26" xfId="361" applyFont="1" applyBorder="1" applyAlignment="1">
      <alignment horizontal="left" vertical="center" wrapText="1"/>
    </xf>
    <xf numFmtId="0" fontId="59" fillId="0" borderId="0" xfId="0" applyFont="1" applyAlignment="1">
      <alignment wrapText="1"/>
    </xf>
    <xf numFmtId="0" fontId="5" fillId="0" borderId="0" xfId="361" applyFont="1" applyAlignment="1">
      <alignment wrapText="1"/>
    </xf>
    <xf numFmtId="0" fontId="4" fillId="0" borderId="0" xfId="0" applyFont="1" applyBorder="1" applyAlignment="1">
      <alignment horizontal="left" vertical="center" wrapText="1"/>
    </xf>
    <xf numFmtId="167" fontId="4" fillId="0" borderId="0" xfId="0" applyNumberFormat="1" applyFont="1" applyBorder="1" applyAlignment="1"/>
    <xf numFmtId="167" fontId="59" fillId="0" borderId="0" xfId="0" applyNumberFormat="1" applyFont="1" applyBorder="1" applyAlignment="1"/>
    <xf numFmtId="167" fontId="5" fillId="0" borderId="0" xfId="0" applyNumberFormat="1" applyFont="1" applyBorder="1" applyAlignment="1"/>
    <xf numFmtId="165" fontId="5" fillId="0" borderId="0" xfId="0" applyNumberFormat="1" applyFont="1" applyBorder="1" applyAlignment="1">
      <alignment horizontal="left"/>
    </xf>
    <xf numFmtId="0" fontId="5" fillId="0" borderId="0" xfId="0" applyFont="1" applyBorder="1" applyAlignment="1">
      <alignment horizontal="left" vertical="center" wrapText="1"/>
    </xf>
    <xf numFmtId="167" fontId="59" fillId="0" borderId="1" xfId="0" applyNumberFormat="1" applyFont="1" applyBorder="1" applyAlignment="1"/>
    <xf numFmtId="167" fontId="4" fillId="0" borderId="26" xfId="0" applyNumberFormat="1" applyFont="1" applyBorder="1" applyAlignment="1"/>
    <xf numFmtId="167" fontId="5" fillId="0" borderId="26" xfId="0" applyNumberFormat="1" applyFont="1" applyBorder="1" applyAlignment="1"/>
    <xf numFmtId="0" fontId="0" fillId="0" borderId="26" xfId="0" applyBorder="1" applyAlignment="1">
      <alignment wrapText="1"/>
    </xf>
    <xf numFmtId="0" fontId="5" fillId="0" borderId="1" xfId="0" applyFont="1" applyBorder="1" applyAlignment="1">
      <alignment wrapText="1"/>
    </xf>
    <xf numFmtId="0" fontId="5" fillId="0" borderId="26" xfId="0" applyFont="1" applyBorder="1" applyAlignment="1">
      <alignment horizontal="left" vertical="center" wrapText="1"/>
    </xf>
    <xf numFmtId="0" fontId="59" fillId="0" borderId="19" xfId="0" applyFont="1" applyFill="1" applyBorder="1" applyAlignment="1">
      <alignment wrapText="1"/>
    </xf>
    <xf numFmtId="176" fontId="59" fillId="0" borderId="19" xfId="0" applyNumberFormat="1" applyFont="1" applyBorder="1" applyAlignment="1"/>
    <xf numFmtId="176" fontId="5" fillId="0" borderId="19" xfId="0" applyNumberFormat="1" applyFont="1" applyFill="1" applyBorder="1" applyAlignment="1"/>
    <xf numFmtId="0" fontId="6" fillId="0" borderId="0" xfId="0" applyFont="1" applyBorder="1" applyAlignment="1">
      <alignment horizontal="left" vertical="top" wrapText="1"/>
    </xf>
    <xf numFmtId="37" fontId="55" fillId="0" borderId="19" xfId="360" quotePrefix="1" applyNumberFormat="1" applyFont="1" applyFill="1" applyBorder="1" applyAlignment="1" applyProtection="1">
      <alignment horizontal="center"/>
      <protection locked="0"/>
    </xf>
    <xf numFmtId="165" fontId="4" fillId="0" borderId="1" xfId="0" applyNumberFormat="1" applyFont="1" applyFill="1" applyBorder="1" applyAlignment="1"/>
    <xf numFmtId="176" fontId="4" fillId="0" borderId="19" xfId="0" applyNumberFormat="1" applyFont="1" applyFill="1" applyBorder="1" applyAlignment="1"/>
    <xf numFmtId="165" fontId="4" fillId="0" borderId="3" xfId="0" applyNumberFormat="1" applyFont="1" applyFill="1" applyBorder="1" applyAlignment="1"/>
    <xf numFmtId="165" fontId="4" fillId="0" borderId="0" xfId="0" applyNumberFormat="1" applyFont="1" applyFill="1" applyAlignment="1"/>
    <xf numFmtId="165" fontId="4" fillId="0" borderId="0" xfId="0" applyNumberFormat="1" applyFont="1" applyBorder="1" applyAlignment="1">
      <alignment horizontal="left"/>
    </xf>
    <xf numFmtId="44" fontId="4" fillId="0" borderId="0" xfId="0" applyNumberFormat="1" applyFont="1" applyBorder="1" applyAlignment="1">
      <alignment horizontal="left"/>
    </xf>
    <xf numFmtId="167" fontId="5" fillId="0" borderId="0" xfId="361" applyNumberFormat="1" applyFont="1" applyBorder="1" applyAlignment="1">
      <alignment horizontal="center"/>
    </xf>
    <xf numFmtId="167" fontId="4" fillId="0" borderId="0" xfId="361" applyNumberFormat="1" applyFont="1" applyBorder="1" applyAlignment="1">
      <alignment horizontal="right"/>
    </xf>
    <xf numFmtId="167" fontId="5" fillId="0" borderId="0" xfId="361" applyNumberFormat="1" applyFont="1" applyBorder="1" applyAlignment="1"/>
    <xf numFmtId="167" fontId="5" fillId="0" borderId="0" xfId="361" applyNumberFormat="1" applyFont="1" applyBorder="1" applyAlignment="1">
      <alignment horizontal="right"/>
    </xf>
    <xf numFmtId="0" fontId="4" fillId="0" borderId="0" xfId="361" applyFont="1" applyBorder="1" applyAlignment="1">
      <alignment horizontal="left" vertical="center" wrapText="1"/>
    </xf>
    <xf numFmtId="0" fontId="5" fillId="0" borderId="0" xfId="361" applyFont="1" applyBorder="1" applyAlignment="1">
      <alignment horizontal="left" vertical="center" wrapText="1"/>
    </xf>
    <xf numFmtId="0" fontId="5" fillId="0" borderId="26" xfId="361" applyFont="1" applyBorder="1" applyAlignment="1">
      <alignment horizontal="left" vertical="center" wrapText="1"/>
    </xf>
    <xf numFmtId="0" fontId="5" fillId="0" borderId="26" xfId="361" applyFont="1" applyBorder="1" applyAlignment="1">
      <alignment wrapText="1"/>
    </xf>
    <xf numFmtId="167" fontId="5" fillId="0" borderId="19" xfId="361" applyNumberFormat="1" applyFont="1" applyFill="1" applyBorder="1" applyAlignment="1">
      <alignment horizontal="center"/>
    </xf>
    <xf numFmtId="167" fontId="5" fillId="0" borderId="19" xfId="361" applyNumberFormat="1" applyFont="1" applyBorder="1" applyAlignment="1"/>
    <xf numFmtId="167" fontId="5" fillId="0" borderId="19" xfId="361" applyNumberFormat="1" applyFont="1" applyFill="1" applyBorder="1" applyAlignment="1">
      <alignment horizontal="right"/>
    </xf>
    <xf numFmtId="165" fontId="5" fillId="0" borderId="26" xfId="361" applyNumberFormat="1" applyFont="1" applyFill="1" applyBorder="1" applyAlignment="1">
      <alignment horizontal="center"/>
    </xf>
    <xf numFmtId="165" fontId="5" fillId="0" borderId="26" xfId="361" applyNumberFormat="1" applyFont="1" applyBorder="1" applyAlignment="1"/>
    <xf numFmtId="166" fontId="8" fillId="0" borderId="0" xfId="0" quotePrefix="1" applyNumberFormat="1" applyFont="1" applyBorder="1" applyAlignment="1"/>
    <xf numFmtId="42" fontId="55" fillId="0" borderId="26" xfId="360" applyNumberFormat="1" applyFont="1" applyFill="1" applyBorder="1" applyAlignment="1">
      <alignment horizontal="right" vertical="center"/>
    </xf>
    <xf numFmtId="0" fontId="57" fillId="0" borderId="19" xfId="360" applyNumberFormat="1" applyFont="1" applyFill="1" applyBorder="1" applyAlignment="1">
      <alignment horizontal="right"/>
    </xf>
    <xf numFmtId="180" fontId="55" fillId="0" borderId="28" xfId="363" quotePrefix="1" applyNumberFormat="1" applyFont="1" applyFill="1" applyBorder="1" applyAlignment="1">
      <alignment horizontal="right" wrapText="1"/>
    </xf>
    <xf numFmtId="165" fontId="5" fillId="0" borderId="1" xfId="361" applyNumberFormat="1" applyFont="1" applyFill="1" applyBorder="1" applyAlignment="1"/>
    <xf numFmtId="37" fontId="63" fillId="0" borderId="0" xfId="363" quotePrefix="1" applyNumberFormat="1" applyFont="1" applyFill="1" applyAlignment="1">
      <alignment horizontal="left" wrapText="1"/>
    </xf>
    <xf numFmtId="0" fontId="57" fillId="0" borderId="28" xfId="360" applyNumberFormat="1" applyFont="1" applyFill="1" applyBorder="1" applyAlignment="1">
      <alignment horizontal="right"/>
    </xf>
    <xf numFmtId="37" fontId="55" fillId="19" borderId="0" xfId="360" applyNumberFormat="1" applyFont="1" applyBorder="1" applyAlignment="1">
      <alignment horizontal="right"/>
    </xf>
    <xf numFmtId="184" fontId="55" fillId="0" borderId="0" xfId="360" applyNumberFormat="1" applyFont="1" applyFill="1" applyBorder="1" applyAlignment="1">
      <alignment horizontal="right" vertical="center"/>
    </xf>
    <xf numFmtId="165" fontId="81" fillId="0" borderId="0" xfId="361" applyNumberFormat="1" applyFont="1" applyFill="1" applyBorder="1" applyAlignment="1"/>
    <xf numFmtId="167" fontId="4" fillId="0" borderId="26" xfId="0" applyNumberFormat="1" applyFont="1" applyFill="1" applyBorder="1" applyAlignment="1"/>
    <xf numFmtId="167" fontId="5" fillId="0" borderId="26" xfId="0" applyNumberFormat="1" applyFont="1" applyFill="1" applyBorder="1" applyAlignment="1"/>
    <xf numFmtId="0" fontId="5" fillId="0" borderId="1" xfId="0" applyFont="1" applyBorder="1" applyAlignment="1"/>
    <xf numFmtId="167" fontId="4" fillId="0" borderId="19" xfId="361" applyNumberFormat="1" applyFont="1" applyFill="1" applyBorder="1" applyAlignment="1">
      <alignment horizontal="right"/>
    </xf>
    <xf numFmtId="0" fontId="6" fillId="0" borderId="0" xfId="361" applyFont="1" applyFill="1" applyAlignment="1">
      <alignment vertical="center" wrapText="1"/>
    </xf>
    <xf numFmtId="0" fontId="7" fillId="0" borderId="0" xfId="361" applyFont="1" applyBorder="1" applyAlignment="1">
      <alignment horizontal="left" wrapText="1"/>
    </xf>
    <xf numFmtId="175" fontId="11" fillId="0" borderId="6" xfId="282" applyNumberFormat="1" applyFont="1" applyFill="1" applyBorder="1" applyAlignment="1">
      <alignment vertical="top" wrapText="1"/>
    </xf>
    <xf numFmtId="0" fontId="0" fillId="0" borderId="0" xfId="0" applyAlignment="1">
      <alignment vertical="top" wrapText="1"/>
    </xf>
    <xf numFmtId="171" fontId="57" fillId="0" borderId="26" xfId="640" applyNumberFormat="1" applyFont="1" applyFill="1" applyBorder="1" applyAlignment="1">
      <alignment horizontal="right" vertical="center"/>
    </xf>
    <xf numFmtId="171" fontId="55" fillId="0" borderId="26" xfId="640" applyNumberFormat="1" applyFont="1" applyFill="1" applyBorder="1" applyAlignment="1">
      <alignment horizontal="right" vertical="center"/>
    </xf>
    <xf numFmtId="180" fontId="63" fillId="0" borderId="28" xfId="363" quotePrefix="1" applyNumberFormat="1" applyFont="1" applyFill="1" applyBorder="1" applyAlignment="1">
      <alignment horizontal="right" vertical="center" wrapText="1"/>
    </xf>
    <xf numFmtId="0" fontId="73" fillId="0" borderId="0" xfId="0" applyFont="1" applyBorder="1" applyAlignment="1">
      <alignment vertical="center" wrapText="1"/>
    </xf>
    <xf numFmtId="0" fontId="6" fillId="0" borderId="0" xfId="361" applyFont="1" applyAlignment="1">
      <alignment horizontal="left" vertical="top" wrapText="1"/>
    </xf>
    <xf numFmtId="0" fontId="5" fillId="0" borderId="0" xfId="361" applyFont="1" applyAlignment="1">
      <alignment wrapText="1"/>
    </xf>
    <xf numFmtId="165" fontId="57" fillId="0" borderId="2" xfId="361" applyNumberFormat="1" applyFont="1" applyFill="1" applyBorder="1" applyAlignment="1">
      <alignment horizontal="right"/>
    </xf>
    <xf numFmtId="165" fontId="55" fillId="0" borderId="2" xfId="361" applyNumberFormat="1" applyFont="1" applyBorder="1" applyAlignment="1"/>
    <xf numFmtId="165" fontId="55" fillId="0" borderId="2" xfId="361" applyNumberFormat="1" applyFont="1" applyFill="1" applyBorder="1" applyAlignment="1">
      <alignment horizontal="right"/>
    </xf>
    <xf numFmtId="165" fontId="57" fillId="0" borderId="26" xfId="361" applyNumberFormat="1" applyFont="1" applyFill="1" applyBorder="1" applyAlignment="1">
      <alignment horizontal="right"/>
    </xf>
    <xf numFmtId="165" fontId="55" fillId="0" borderId="26" xfId="361" applyNumberFormat="1" applyFont="1" applyBorder="1" applyAlignment="1"/>
    <xf numFmtId="165" fontId="55" fillId="0" borderId="26" xfId="361" applyNumberFormat="1" applyFont="1" applyFill="1" applyBorder="1" applyAlignment="1">
      <alignment horizontal="right"/>
    </xf>
    <xf numFmtId="37" fontId="57" fillId="0" borderId="6" xfId="360" applyNumberFormat="1" applyFont="1" applyFill="1" applyBorder="1" applyAlignment="1">
      <alignment wrapText="1"/>
    </xf>
    <xf numFmtId="37" fontId="57" fillId="0" borderId="6" xfId="360" applyNumberFormat="1" applyFont="1" applyFill="1" applyBorder="1" applyAlignment="1"/>
    <xf numFmtId="44" fontId="57" fillId="0" borderId="19" xfId="360" applyNumberFormat="1" applyFont="1" applyFill="1" applyBorder="1" applyAlignment="1">
      <alignment horizontal="right" vertical="center"/>
    </xf>
    <xf numFmtId="44" fontId="55" fillId="0" borderId="19" xfId="360" applyNumberFormat="1" applyFont="1" applyFill="1" applyBorder="1" applyAlignment="1">
      <alignment horizontal="right" vertical="center"/>
    </xf>
    <xf numFmtId="44" fontId="55" fillId="0" borderId="19" xfId="640" applyFont="1" applyFill="1" applyBorder="1" applyAlignment="1">
      <alignment horizontal="right" vertical="center"/>
    </xf>
    <xf numFmtId="175" fontId="11" fillId="0" borderId="0" xfId="282" quotePrefix="1" applyNumberFormat="1" applyFont="1" applyFill="1" applyAlignment="1">
      <alignment horizontal="left" vertical="top" wrapText="1"/>
    </xf>
    <xf numFmtId="0" fontId="5" fillId="0" borderId="19" xfId="0" applyFont="1" applyBorder="1" applyAlignment="1">
      <alignment vertical="center" wrapText="1"/>
    </xf>
    <xf numFmtId="37" fontId="55" fillId="0" borderId="3" xfId="360" quotePrefix="1" applyNumberFormat="1" applyFont="1" applyFill="1" applyBorder="1" applyAlignment="1" applyProtection="1">
      <alignment horizontal="center"/>
      <protection locked="0"/>
    </xf>
    <xf numFmtId="0" fontId="5" fillId="0" borderId="2" xfId="0" applyFont="1" applyBorder="1" applyAlignment="1">
      <alignment vertical="center"/>
    </xf>
    <xf numFmtId="0" fontId="6" fillId="0" borderId="0" xfId="0" applyFont="1" applyBorder="1" applyAlignment="1">
      <alignment horizontal="left" vertical="top" wrapText="1"/>
    </xf>
    <xf numFmtId="37" fontId="11" fillId="0" borderId="0" xfId="363" applyNumberFormat="1" applyFont="1" applyFill="1" applyBorder="1" applyAlignment="1">
      <alignment horizontal="left" wrapText="1" shrinkToFit="1"/>
    </xf>
    <xf numFmtId="0" fontId="5" fillId="0" borderId="0" xfId="0" applyFont="1" applyAlignment="1">
      <alignment horizontal="center" vertical="center" wrapText="1"/>
    </xf>
    <xf numFmtId="0" fontId="5" fillId="0" borderId="0" xfId="0" applyFont="1" applyAlignment="1">
      <alignment horizontal="left" vertical="center"/>
    </xf>
    <xf numFmtId="0" fontId="57" fillId="0" borderId="0" xfId="0" applyFont="1" applyFill="1" applyBorder="1" applyAlignment="1">
      <alignment vertical="center"/>
    </xf>
    <xf numFmtId="0" fontId="55" fillId="0" borderId="0" xfId="0" applyFont="1" applyBorder="1" applyAlignment="1">
      <alignment vertical="center"/>
    </xf>
    <xf numFmtId="0" fontId="55" fillId="0" borderId="0" xfId="0" applyFont="1" applyFill="1" applyBorder="1" applyAlignment="1">
      <alignment vertical="center"/>
    </xf>
    <xf numFmtId="167" fontId="57" fillId="0" borderId="0" xfId="0" applyNumberFormat="1" applyFont="1" applyFill="1" applyAlignment="1">
      <alignment wrapText="1"/>
    </xf>
    <xf numFmtId="167" fontId="55" fillId="0" borderId="0" xfId="0" applyNumberFormat="1" applyFont="1" applyAlignment="1">
      <alignment wrapText="1"/>
    </xf>
    <xf numFmtId="167" fontId="55" fillId="0" borderId="0" xfId="0" applyNumberFormat="1" applyFont="1" applyFill="1" applyAlignment="1">
      <alignment wrapText="1"/>
    </xf>
    <xf numFmtId="165" fontId="57" fillId="0" borderId="0" xfId="0" applyNumberFormat="1" applyFont="1" applyFill="1" applyAlignment="1">
      <alignment horizontal="right" wrapText="1"/>
    </xf>
    <xf numFmtId="165" fontId="55" fillId="0" borderId="0" xfId="0" applyNumberFormat="1" applyFont="1" applyAlignment="1">
      <alignment horizontal="right" wrapText="1"/>
    </xf>
    <xf numFmtId="165" fontId="55" fillId="0" borderId="0" xfId="0" applyNumberFormat="1" applyFont="1" applyFill="1" applyAlignment="1">
      <alignment horizontal="right" wrapText="1"/>
    </xf>
    <xf numFmtId="165" fontId="55" fillId="0" borderId="0" xfId="0" applyNumberFormat="1" applyFont="1" applyAlignment="1">
      <alignment wrapText="1"/>
    </xf>
    <xf numFmtId="165" fontId="57" fillId="0" borderId="2" xfId="0" applyNumberFormat="1" applyFont="1" applyFill="1" applyBorder="1" applyAlignment="1">
      <alignment wrapText="1"/>
    </xf>
    <xf numFmtId="165" fontId="55" fillId="0" borderId="2" xfId="0" applyNumberFormat="1" applyFont="1" applyBorder="1" applyAlignment="1">
      <alignment wrapText="1"/>
    </xf>
    <xf numFmtId="165" fontId="55" fillId="0" borderId="2" xfId="0" applyNumberFormat="1" applyFont="1" applyFill="1" applyBorder="1" applyAlignment="1">
      <alignment wrapText="1"/>
    </xf>
    <xf numFmtId="165" fontId="57" fillId="0" borderId="3" xfId="0" applyNumberFormat="1" applyFont="1" applyFill="1" applyBorder="1" applyAlignment="1">
      <alignment horizontal="left" wrapText="1"/>
    </xf>
    <xf numFmtId="165" fontId="55" fillId="0" borderId="3" xfId="0" applyNumberFormat="1" applyFont="1" applyBorder="1" applyAlignment="1">
      <alignment horizontal="left" wrapText="1"/>
    </xf>
    <xf numFmtId="165" fontId="55" fillId="0" borderId="3" xfId="0" applyNumberFormat="1" applyFont="1" applyFill="1" applyBorder="1" applyAlignment="1">
      <alignment horizontal="left" wrapText="1"/>
    </xf>
    <xf numFmtId="165" fontId="57" fillId="0" borderId="0" xfId="0" applyNumberFormat="1" applyFont="1" applyFill="1" applyAlignment="1">
      <alignment wrapText="1"/>
    </xf>
    <xf numFmtId="165" fontId="55" fillId="0" borderId="0" xfId="0" applyNumberFormat="1" applyFont="1" applyFill="1" applyAlignment="1">
      <alignment wrapText="1"/>
    </xf>
    <xf numFmtId="165" fontId="57" fillId="0" borderId="3" xfId="0" applyNumberFormat="1" applyFont="1" applyFill="1" applyBorder="1" applyAlignment="1">
      <alignment wrapText="1"/>
    </xf>
    <xf numFmtId="165" fontId="55" fillId="0" borderId="3" xfId="0" applyNumberFormat="1" applyFont="1" applyBorder="1" applyAlignment="1">
      <alignment wrapText="1"/>
    </xf>
    <xf numFmtId="165" fontId="55" fillId="0" borderId="3" xfId="0" applyNumberFormat="1" applyFont="1" applyFill="1" applyBorder="1" applyAlignment="1">
      <alignment wrapText="1"/>
    </xf>
    <xf numFmtId="165" fontId="57" fillId="0" borderId="1" xfId="0" applyNumberFormat="1" applyFont="1" applyFill="1" applyBorder="1" applyAlignment="1">
      <alignment wrapText="1"/>
    </xf>
    <xf numFmtId="165" fontId="55" fillId="0" borderId="1" xfId="0" applyNumberFormat="1" applyFont="1" applyBorder="1" applyAlignment="1">
      <alignment wrapText="1"/>
    </xf>
    <xf numFmtId="165" fontId="55" fillId="0" borderId="1" xfId="0" applyNumberFormat="1" applyFont="1" applyFill="1" applyBorder="1" applyAlignment="1">
      <alignment wrapText="1"/>
    </xf>
    <xf numFmtId="167" fontId="57" fillId="0" borderId="26" xfId="0" applyNumberFormat="1" applyFont="1" applyFill="1" applyBorder="1" applyAlignment="1">
      <alignment horizontal="left" wrapText="1" indent="1"/>
    </xf>
    <xf numFmtId="167" fontId="55" fillId="0" borderId="26" xfId="0" applyNumberFormat="1" applyFont="1" applyBorder="1" applyAlignment="1">
      <alignment wrapText="1"/>
    </xf>
    <xf numFmtId="167" fontId="55" fillId="0" borderId="26" xfId="0" applyNumberFormat="1" applyFont="1" applyFill="1" applyBorder="1" applyAlignment="1">
      <alignment wrapText="1"/>
    </xf>
    <xf numFmtId="167" fontId="57" fillId="0" borderId="6" xfId="0" applyNumberFormat="1" applyFont="1" applyFill="1" applyBorder="1" applyAlignment="1">
      <alignment horizontal="left" wrapText="1"/>
    </xf>
    <xf numFmtId="167" fontId="55" fillId="0" borderId="6" xfId="0" applyNumberFormat="1" applyFont="1" applyBorder="1" applyAlignment="1">
      <alignment horizontal="left" wrapText="1"/>
    </xf>
    <xf numFmtId="167" fontId="55" fillId="0" borderId="6" xfId="0" applyNumberFormat="1" applyFont="1" applyFill="1" applyBorder="1" applyAlignment="1">
      <alignment horizontal="left" wrapText="1"/>
    </xf>
    <xf numFmtId="167" fontId="57" fillId="0" borderId="0" xfId="0" applyNumberFormat="1" applyFont="1" applyFill="1" applyAlignment="1">
      <alignment horizontal="left" wrapText="1"/>
    </xf>
    <xf numFmtId="167" fontId="55" fillId="0" borderId="0" xfId="0" applyNumberFormat="1" applyFont="1" applyAlignment="1">
      <alignment horizontal="left" wrapText="1"/>
    </xf>
    <xf numFmtId="167" fontId="55" fillId="0" borderId="0" xfId="0" applyNumberFormat="1" applyFont="1" applyFill="1" applyAlignment="1">
      <alignment horizontal="left" wrapText="1"/>
    </xf>
    <xf numFmtId="0" fontId="82" fillId="0" borderId="0" xfId="0" applyFont="1" applyAlignment="1">
      <alignment wrapText="1"/>
    </xf>
    <xf numFmtId="167" fontId="57" fillId="0" borderId="5" xfId="0" applyNumberFormat="1" applyFont="1" applyFill="1" applyBorder="1" applyAlignment="1">
      <alignment wrapText="1"/>
    </xf>
    <xf numFmtId="167" fontId="55" fillId="0" borderId="5" xfId="0" applyNumberFormat="1" applyFont="1" applyBorder="1" applyAlignment="1">
      <alignment wrapText="1"/>
    </xf>
    <xf numFmtId="167" fontId="55" fillId="0" borderId="5" xfId="0" applyNumberFormat="1" applyFont="1" applyFill="1" applyBorder="1" applyAlignment="1">
      <alignment wrapText="1"/>
    </xf>
    <xf numFmtId="0" fontId="6" fillId="0" borderId="0" xfId="0" applyFont="1" applyBorder="1" applyAlignment="1">
      <alignment vertical="top"/>
    </xf>
    <xf numFmtId="49" fontId="61" fillId="0" borderId="0" xfId="363" applyNumberFormat="1" applyFont="1" applyFill="1" applyAlignment="1" applyProtection="1">
      <alignment horizontal="right"/>
      <protection locked="0"/>
    </xf>
    <xf numFmtId="37" fontId="11" fillId="0" borderId="0" xfId="363" applyNumberFormat="1" applyFont="1" applyFill="1" applyBorder="1" applyAlignment="1">
      <alignment horizontal="left" wrapText="1"/>
    </xf>
    <xf numFmtId="180" fontId="57" fillId="0" borderId="28" xfId="360" quotePrefix="1" applyNumberFormat="1" applyFont="1" applyFill="1" applyBorder="1" applyAlignment="1">
      <alignment horizontal="right" vertical="top" wrapText="1"/>
    </xf>
    <xf numFmtId="180" fontId="55" fillId="0" borderId="28" xfId="360" quotePrefix="1" applyNumberFormat="1" applyFont="1" applyFill="1" applyBorder="1" applyAlignment="1">
      <alignment horizontal="right" vertical="top" wrapText="1"/>
    </xf>
    <xf numFmtId="176" fontId="57" fillId="0" borderId="19" xfId="360" quotePrefix="1" applyNumberFormat="1" applyFont="1" applyFill="1" applyBorder="1" applyAlignment="1" applyProtection="1">
      <alignment horizontal="right" vertical="center"/>
      <protection locked="0"/>
    </xf>
    <xf numFmtId="180" fontId="63" fillId="0" borderId="28" xfId="363" quotePrefix="1" applyNumberFormat="1" applyFont="1" applyFill="1" applyBorder="1" applyAlignment="1">
      <alignment horizontal="center" vertical="center"/>
    </xf>
    <xf numFmtId="165" fontId="6" fillId="0" borderId="0" xfId="361" applyNumberFormat="1" applyFont="1" applyFill="1" applyBorder="1" applyAlignment="1"/>
    <xf numFmtId="165" fontId="4" fillId="0" borderId="1" xfId="0" applyNumberFormat="1" applyFont="1" applyFill="1" applyBorder="1" applyAlignment="1">
      <alignment horizontal="right"/>
    </xf>
    <xf numFmtId="0" fontId="60" fillId="0" borderId="0" xfId="0" applyFont="1" applyAlignment="1">
      <alignment wrapText="1"/>
    </xf>
    <xf numFmtId="180" fontId="55" fillId="0" borderId="28" xfId="360" quotePrefix="1" applyNumberFormat="1" applyFont="1" applyFill="1" applyBorder="1" applyAlignment="1">
      <alignment horizontal="right" wrapText="1"/>
    </xf>
    <xf numFmtId="0" fontId="85" fillId="0" borderId="0" xfId="363" applyNumberFormat="1" applyFont="1" applyFill="1" applyAlignment="1">
      <alignment horizontal="left" vertical="top"/>
    </xf>
    <xf numFmtId="37" fontId="85" fillId="0" borderId="0" xfId="363" applyNumberFormat="1" applyFont="1" applyFill="1" applyAlignment="1">
      <alignment horizontal="left" vertical="center"/>
    </xf>
    <xf numFmtId="37" fontId="85" fillId="0" borderId="0" xfId="363" applyNumberFormat="1" applyFont="1" applyFill="1" applyAlignment="1">
      <alignment horizontal="left"/>
    </xf>
    <xf numFmtId="0" fontId="86" fillId="0" borderId="0" xfId="0" applyFont="1" applyAlignment="1">
      <alignment wrapText="1"/>
    </xf>
    <xf numFmtId="44" fontId="83" fillId="0" borderId="0" xfId="360" applyNumberFormat="1" applyFont="1" applyFill="1" applyBorder="1" applyAlignment="1">
      <alignment horizontal="right" vertical="center"/>
    </xf>
    <xf numFmtId="37" fontId="83" fillId="0" borderId="0" xfId="363" applyNumberFormat="1" applyFont="1" applyFill="1" applyBorder="1" applyAlignment="1">
      <alignment vertical="top"/>
    </xf>
    <xf numFmtId="0" fontId="83" fillId="0" borderId="0" xfId="363" applyFont="1" applyFill="1" applyAlignment="1"/>
    <xf numFmtId="180" fontId="57" fillId="0" borderId="28" xfId="360" quotePrefix="1" applyNumberFormat="1" applyFont="1" applyFill="1" applyBorder="1" applyAlignment="1">
      <alignment horizontal="right" wrapText="1"/>
    </xf>
    <xf numFmtId="165" fontId="57" fillId="0" borderId="1" xfId="360" applyNumberFormat="1" applyFont="1" applyFill="1" applyBorder="1" applyAlignment="1">
      <alignment horizontal="right" vertical="center"/>
    </xf>
    <xf numFmtId="0" fontId="7" fillId="0" borderId="0" xfId="361" applyFont="1" applyBorder="1" applyAlignment="1">
      <alignment horizontal="left" wrapText="1"/>
    </xf>
    <xf numFmtId="37" fontId="88" fillId="0" borderId="0" xfId="363" applyNumberFormat="1" applyFont="1" applyFill="1" applyAlignment="1">
      <alignment horizontal="left" vertical="center"/>
    </xf>
    <xf numFmtId="44" fontId="88" fillId="0" borderId="0" xfId="360" applyNumberFormat="1" applyFont="1" applyFill="1" applyBorder="1" applyAlignment="1">
      <alignment horizontal="left" vertical="center"/>
    </xf>
    <xf numFmtId="37" fontId="88" fillId="0" borderId="0" xfId="363" applyNumberFormat="1" applyFont="1" applyFill="1" applyBorder="1" applyAlignment="1">
      <alignment horizontal="left"/>
    </xf>
    <xf numFmtId="44" fontId="88" fillId="0" borderId="0" xfId="360" applyNumberFormat="1" applyFont="1" applyFill="1" applyBorder="1" applyAlignment="1">
      <alignment horizontal="right" vertical="center"/>
    </xf>
    <xf numFmtId="37" fontId="88" fillId="0" borderId="0" xfId="363" applyNumberFormat="1" applyFont="1" applyFill="1" applyBorder="1" applyAlignment="1">
      <alignment vertical="top" wrapText="1"/>
    </xf>
    <xf numFmtId="0" fontId="89" fillId="0" borderId="0" xfId="0" applyFont="1" applyAlignment="1">
      <alignment wrapText="1"/>
    </xf>
    <xf numFmtId="37" fontId="55" fillId="0" borderId="0" xfId="360" applyNumberFormat="1" applyFont="1" applyFill="1" applyBorder="1" applyAlignment="1">
      <alignment horizontal="left"/>
    </xf>
    <xf numFmtId="0" fontId="84" fillId="0" borderId="0" xfId="0" applyFont="1" applyAlignment="1"/>
    <xf numFmtId="0" fontId="85" fillId="0" borderId="0" xfId="639" quotePrefix="1" applyNumberFormat="1" applyFont="1" applyFill="1" applyBorder="1" applyAlignment="1">
      <alignment horizontal="right" wrapText="1"/>
    </xf>
    <xf numFmtId="37" fontId="85" fillId="0" borderId="0" xfId="363" applyNumberFormat="1" applyFont="1" applyFill="1" applyBorder="1" applyAlignment="1">
      <alignment horizontal="left"/>
    </xf>
    <xf numFmtId="0" fontId="85" fillId="0" borderId="0" xfId="363" applyFont="1" applyFill="1" applyAlignment="1"/>
    <xf numFmtId="0" fontId="5" fillId="0" borderId="0" xfId="0" applyFont="1" applyFill="1" applyBorder="1" applyAlignment="1">
      <alignment vertical="center" wrapText="1"/>
    </xf>
    <xf numFmtId="0" fontId="7" fillId="0" borderId="0" xfId="361" applyFont="1" applyFill="1" applyBorder="1" applyAlignment="1"/>
    <xf numFmtId="0" fontId="7" fillId="0" borderId="0" xfId="361" applyFont="1" applyFill="1" applyBorder="1" applyAlignment="1">
      <alignment horizontal="left" wrapText="1"/>
    </xf>
    <xf numFmtId="0" fontId="85" fillId="0" borderId="0" xfId="0" applyFont="1" applyAlignment="1">
      <alignment wrapText="1"/>
    </xf>
    <xf numFmtId="0" fontId="90" fillId="0" borderId="0" xfId="361" applyFont="1" applyAlignment="1">
      <alignment wrapText="1"/>
    </xf>
    <xf numFmtId="0" fontId="5" fillId="0" borderId="0" xfId="0" applyFont="1" applyFill="1" applyAlignment="1">
      <alignment wrapText="1"/>
    </xf>
    <xf numFmtId="176" fontId="59" fillId="0" borderId="19" xfId="0" applyNumberFormat="1" applyFont="1" applyFill="1" applyBorder="1" applyAlignment="1"/>
    <xf numFmtId="183" fontId="57" fillId="0" borderId="0" xfId="639" applyNumberFormat="1" applyFont="1" applyFill="1" applyBorder="1" applyAlignment="1">
      <alignment horizontal="right" vertical="center"/>
    </xf>
    <xf numFmtId="183" fontId="55" fillId="0" borderId="0" xfId="639" applyNumberFormat="1" applyFont="1" applyFill="1" applyBorder="1" applyAlignment="1">
      <alignment horizontal="right" vertical="center"/>
    </xf>
    <xf numFmtId="183" fontId="57" fillId="0" borderId="0" xfId="639" applyNumberFormat="1" applyFont="1" applyFill="1" applyAlignment="1">
      <alignment wrapText="1"/>
    </xf>
    <xf numFmtId="183" fontId="55" fillId="0" borderId="0" xfId="639" applyNumberFormat="1" applyFont="1" applyFill="1" applyAlignment="1">
      <alignment wrapText="1"/>
    </xf>
    <xf numFmtId="37" fontId="63" fillId="0" borderId="0" xfId="363" quotePrefix="1" applyNumberFormat="1" applyFont="1" applyFill="1" applyAlignment="1">
      <alignment vertical="top" wrapText="1"/>
    </xf>
    <xf numFmtId="0" fontId="55" fillId="0" borderId="5" xfId="639" quotePrefix="1" applyNumberFormat="1" applyFont="1" applyFill="1" applyBorder="1" applyAlignment="1">
      <alignment horizontal="right" wrapText="1"/>
    </xf>
    <xf numFmtId="0" fontId="55" fillId="0" borderId="28" xfId="360" applyNumberFormat="1" applyFont="1" applyFill="1" applyBorder="1" applyAlignment="1">
      <alignment horizontal="left" vertical="top"/>
    </xf>
    <xf numFmtId="37" fontId="55" fillId="0" borderId="6" xfId="360" applyNumberFormat="1" applyFont="1" applyFill="1" applyBorder="1" applyAlignment="1">
      <alignment horizontal="left" vertical="center"/>
    </xf>
    <xf numFmtId="37" fontId="57" fillId="0" borderId="6" xfId="360" applyNumberFormat="1" applyFont="1" applyFill="1" applyBorder="1" applyAlignment="1">
      <alignment horizontal="left" vertical="center"/>
    </xf>
    <xf numFmtId="37" fontId="11" fillId="0" borderId="0" xfId="363" applyNumberFormat="1" applyFont="1" applyFill="1" applyAlignment="1">
      <alignment horizontal="left" wrapText="1"/>
    </xf>
    <xf numFmtId="37" fontId="11" fillId="36" borderId="0" xfId="363" applyNumberFormat="1" applyFont="1" applyFill="1" applyAlignment="1" applyProtection="1">
      <alignment horizontal="left" vertical="top" wrapText="1"/>
      <protection locked="0"/>
    </xf>
    <xf numFmtId="37" fontId="11" fillId="0" borderId="0" xfId="363" applyNumberFormat="1" applyFont="1" applyFill="1" applyBorder="1" applyAlignment="1">
      <alignment horizontal="left" wrapText="1" shrinkToFit="1"/>
    </xf>
    <xf numFmtId="37" fontId="61" fillId="0" borderId="0" xfId="363" applyNumberFormat="1" applyFont="1" applyFill="1" applyAlignment="1">
      <alignment horizontal="left" wrapText="1"/>
    </xf>
    <xf numFmtId="37" fontId="11" fillId="0" borderId="6" xfId="363" applyNumberFormat="1" applyFont="1" applyFill="1" applyBorder="1" applyAlignment="1">
      <alignment horizontal="left" wrapText="1"/>
    </xf>
    <xf numFmtId="37" fontId="55" fillId="0" borderId="0" xfId="360" applyNumberFormat="1" applyFont="1" applyFill="1" applyBorder="1" applyAlignment="1">
      <alignment horizontal="left"/>
    </xf>
    <xf numFmtId="37" fontId="57" fillId="0" borderId="0" xfId="360" applyNumberFormat="1" applyFont="1" applyFill="1" applyAlignment="1">
      <alignment horizontal="left"/>
    </xf>
    <xf numFmtId="177" fontId="57" fillId="0" borderId="28" xfId="360" applyNumberFormat="1" applyFont="1" applyFill="1" applyBorder="1" applyAlignment="1">
      <alignment horizontal="left"/>
    </xf>
    <xf numFmtId="177" fontId="55" fillId="0" borderId="0" xfId="360" applyNumberFormat="1" applyFont="1" applyFill="1" applyAlignment="1">
      <alignment horizontal="left"/>
    </xf>
    <xf numFmtId="177" fontId="55" fillId="0" borderId="0" xfId="360" applyNumberFormat="1" applyFont="1" applyFill="1" applyAlignment="1">
      <alignment horizontal="left" wrapText="1"/>
    </xf>
    <xf numFmtId="177" fontId="57" fillId="0" borderId="2" xfId="360" applyFont="1" applyFill="1" applyBorder="1" applyAlignment="1">
      <alignment horizontal="left"/>
    </xf>
    <xf numFmtId="37" fontId="63" fillId="0" borderId="0" xfId="363" quotePrefix="1" applyNumberFormat="1" applyFont="1" applyFill="1" applyAlignment="1">
      <alignment horizontal="left" wrapText="1"/>
    </xf>
    <xf numFmtId="37" fontId="11" fillId="0" borderId="0" xfId="363" applyNumberFormat="1" applyFont="1" applyFill="1" applyBorder="1" applyAlignment="1">
      <alignment horizontal="left" vertical="top" wrapText="1" shrinkToFit="1"/>
    </xf>
    <xf numFmtId="49" fontId="11" fillId="0" borderId="29" xfId="360" applyNumberFormat="1" applyFont="1" applyFill="1" applyBorder="1" applyAlignment="1">
      <alignment horizontal="left" vertical="top" wrapText="1"/>
    </xf>
    <xf numFmtId="177" fontId="11" fillId="0" borderId="0" xfId="360" applyFont="1" applyFill="1" applyBorder="1" applyAlignment="1">
      <alignment horizontal="left" vertical="top" wrapText="1"/>
    </xf>
    <xf numFmtId="0" fontId="5" fillId="0" borderId="1" xfId="0" applyFont="1" applyFill="1" applyBorder="1" applyAlignment="1">
      <alignment horizontal="left" wrapText="1"/>
    </xf>
    <xf numFmtId="0" fontId="59" fillId="0" borderId="1" xfId="0" applyFont="1" applyFill="1" applyBorder="1" applyAlignment="1">
      <alignment horizontal="left" wrapText="1"/>
    </xf>
    <xf numFmtId="0" fontId="4" fillId="0" borderId="0" xfId="0" applyFont="1" applyBorder="1" applyAlignment="1">
      <alignment horizontal="left" vertical="center" wrapText="1"/>
    </xf>
    <xf numFmtId="0" fontId="5" fillId="0" borderId="0" xfId="0" applyFont="1" applyBorder="1" applyAlignment="1">
      <alignment horizontal="left" wrapText="1"/>
    </xf>
    <xf numFmtId="0" fontId="59" fillId="0" borderId="0" xfId="0" applyFont="1" applyBorder="1" applyAlignment="1">
      <alignment horizontal="left" wrapText="1"/>
    </xf>
    <xf numFmtId="0" fontId="58" fillId="0" borderId="0" xfId="0" applyFont="1" applyBorder="1" applyAlignment="1">
      <alignment horizontal="left" wrapText="1"/>
    </xf>
    <xf numFmtId="0" fontId="6" fillId="0" borderId="0" xfId="0" applyFont="1" applyAlignment="1">
      <alignment wrapText="1"/>
    </xf>
    <xf numFmtId="0" fontId="5" fillId="0" borderId="1" xfId="0" applyFont="1" applyBorder="1" applyAlignment="1">
      <alignment horizontal="left" vertical="center" wrapText="1"/>
    </xf>
    <xf numFmtId="0" fontId="4" fillId="0" borderId="26" xfId="0" applyFont="1" applyBorder="1" applyAlignment="1">
      <alignment horizontal="left" vertical="center" wrapText="1"/>
    </xf>
    <xf numFmtId="0" fontId="4" fillId="0" borderId="19" xfId="0" applyFont="1" applyBorder="1" applyAlignment="1">
      <alignment horizontal="left" wrapText="1"/>
    </xf>
    <xf numFmtId="0" fontId="58" fillId="0" borderId="19" xfId="0" applyFont="1" applyBorder="1" applyAlignment="1">
      <alignment horizontal="left" wrapText="1"/>
    </xf>
    <xf numFmtId="0" fontId="59" fillId="0" borderId="3" xfId="0" applyFont="1" applyBorder="1" applyAlignment="1">
      <alignment horizontal="left" wrapText="1"/>
    </xf>
    <xf numFmtId="0" fontId="59" fillId="0" borderId="1" xfId="0" applyFont="1" applyBorder="1" applyAlignment="1">
      <alignment horizontal="left" wrapText="1"/>
    </xf>
    <xf numFmtId="0" fontId="58" fillId="0" borderId="3" xfId="0" applyFont="1" applyBorder="1" applyAlignment="1">
      <alignment horizontal="left" wrapText="1"/>
    </xf>
    <xf numFmtId="0" fontId="59" fillId="0" borderId="0" xfId="0" applyFont="1" applyAlignment="1">
      <alignment horizontal="left" wrapText="1"/>
    </xf>
    <xf numFmtId="0" fontId="5" fillId="0" borderId="0" xfId="0" applyFont="1" applyAlignment="1">
      <alignment horizontal="left" wrapText="1"/>
    </xf>
    <xf numFmtId="0" fontId="4" fillId="0" borderId="3" xfId="361" applyFont="1" applyBorder="1" applyAlignment="1">
      <alignment horizontal="left" vertical="center" wrapText="1"/>
    </xf>
    <xf numFmtId="0" fontId="4" fillId="0" borderId="0" xfId="361" applyFont="1" applyAlignment="1">
      <alignment horizontal="left"/>
    </xf>
    <xf numFmtId="0" fontId="5" fillId="0" borderId="0" xfId="361" applyFont="1" applyAlignment="1">
      <alignment horizontal="left"/>
    </xf>
    <xf numFmtId="0" fontId="4" fillId="0" borderId="2" xfId="361" applyFont="1" applyBorder="1" applyAlignment="1">
      <alignment horizontal="left" vertical="center" wrapText="1"/>
    </xf>
    <xf numFmtId="0" fontId="6" fillId="0" borderId="0" xfId="361" applyFont="1" applyAlignment="1">
      <alignment horizontal="left" vertical="top" wrapText="1"/>
    </xf>
    <xf numFmtId="0" fontId="4" fillId="0" borderId="26" xfId="361" applyFont="1" applyBorder="1" applyAlignment="1">
      <alignment horizontal="left" vertical="center" wrapText="1"/>
    </xf>
    <xf numFmtId="0" fontId="4" fillId="0" borderId="19" xfId="361" applyFont="1" applyBorder="1" applyAlignment="1">
      <alignment horizontal="left" vertical="center" wrapText="1"/>
    </xf>
    <xf numFmtId="0" fontId="5" fillId="0" borderId="6" xfId="361" applyFont="1" applyBorder="1" applyAlignment="1">
      <alignment horizontal="left" vertical="center" wrapText="1"/>
    </xf>
    <xf numFmtId="0" fontId="6" fillId="0" borderId="0" xfId="361" applyFont="1" applyFill="1" applyAlignment="1">
      <alignment horizontal="left" vertical="top" wrapText="1"/>
    </xf>
    <xf numFmtId="0" fontId="4" fillId="0" borderId="0" xfId="361" applyFont="1" applyBorder="1" applyAlignment="1">
      <alignment horizontal="left" vertical="center" wrapText="1"/>
    </xf>
    <xf numFmtId="0" fontId="5" fillId="0" borderId="0" xfId="0" applyFont="1" applyAlignment="1">
      <alignment wrapText="1"/>
    </xf>
    <xf numFmtId="0" fontId="58" fillId="0" borderId="0" xfId="0" applyFont="1" applyAlignment="1">
      <alignment wrapText="1"/>
    </xf>
    <xf numFmtId="0" fontId="59" fillId="0" borderId="0" xfId="0" applyFont="1" applyAlignment="1">
      <alignment wrapText="1"/>
    </xf>
    <xf numFmtId="0" fontId="6" fillId="0" borderId="0" xfId="0" applyFont="1" applyBorder="1" applyAlignment="1">
      <alignment horizontal="left" vertical="top" wrapText="1"/>
    </xf>
    <xf numFmtId="0" fontId="7" fillId="0" borderId="0" xfId="0" applyFont="1" applyFill="1" applyBorder="1" applyAlignment="1">
      <alignment horizontal="left" vertical="center" wrapText="1"/>
    </xf>
    <xf numFmtId="0" fontId="77" fillId="0" borderId="13" xfId="361" applyFont="1" applyBorder="1" applyAlignment="1">
      <alignment horizontal="center" wrapText="1"/>
    </xf>
    <xf numFmtId="0" fontId="77" fillId="0" borderId="0" xfId="361" applyFont="1" applyAlignment="1">
      <alignment wrapText="1"/>
    </xf>
    <xf numFmtId="0" fontId="7" fillId="0" borderId="0" xfId="361" applyFont="1" applyAlignment="1">
      <alignment wrapText="1"/>
    </xf>
    <xf numFmtId="0" fontId="77" fillId="0" borderId="1" xfId="361" applyFont="1" applyBorder="1" applyAlignment="1">
      <alignment horizontal="center" wrapText="1"/>
    </xf>
    <xf numFmtId="0" fontId="77" fillId="0" borderId="1" xfId="361" applyFont="1" applyBorder="1" applyAlignment="1">
      <alignment horizontal="right" wrapText="1"/>
    </xf>
    <xf numFmtId="0" fontId="77" fillId="0" borderId="2" xfId="361" applyFont="1" applyBorder="1" applyAlignment="1">
      <alignment horizontal="right" wrapText="1"/>
    </xf>
    <xf numFmtId="0" fontId="77" fillId="0" borderId="13" xfId="361" applyFont="1" applyBorder="1" applyAlignment="1">
      <alignment horizontal="right" wrapText="1"/>
    </xf>
    <xf numFmtId="0" fontId="7" fillId="0" borderId="0" xfId="0" applyFont="1" applyFill="1" applyBorder="1" applyAlignment="1">
      <alignment horizontal="left" vertical="top" wrapText="1"/>
    </xf>
    <xf numFmtId="175" fontId="11" fillId="0" borderId="0" xfId="282" quotePrefix="1" applyNumberFormat="1" applyFont="1" applyFill="1" applyAlignment="1">
      <alignment horizontal="left" vertical="top" wrapText="1"/>
    </xf>
    <xf numFmtId="175" fontId="11" fillId="0" borderId="6" xfId="282" quotePrefix="1" applyNumberFormat="1" applyFont="1" applyFill="1" applyBorder="1" applyAlignment="1">
      <alignment horizontal="left" vertical="top" wrapText="1"/>
    </xf>
    <xf numFmtId="0" fontId="4" fillId="0" borderId="0" xfId="361" applyFont="1" applyAlignment="1">
      <alignment wrapText="1"/>
    </xf>
    <xf numFmtId="0" fontId="5" fillId="0" borderId="0" xfId="361" applyFont="1" applyAlignment="1">
      <alignment wrapText="1"/>
    </xf>
  </cellXfs>
  <cellStyles count="641">
    <cellStyle name="_Exec Summary FINAL" xfId="2" xr:uid="{00000000-0005-0000-0000-000000000000}"/>
    <cellStyle name="_Exec Summary FINAL 2" xfId="195" xr:uid="{00000000-0005-0000-0000-000001000000}"/>
    <cellStyle name="_Exec Summary FINAL 3" xfId="334" xr:uid="{00000000-0005-0000-0000-000002000000}"/>
    <cellStyle name="20 % - Accent1" xfId="3" xr:uid="{00000000-0005-0000-0000-000003000000}"/>
    <cellStyle name="20 % - Accent1 2" xfId="333" xr:uid="{00000000-0005-0000-0000-000004000000}"/>
    <cellStyle name="20 % - Accent2" xfId="4" xr:uid="{00000000-0005-0000-0000-000005000000}"/>
    <cellStyle name="20 % - Accent2 2" xfId="332" xr:uid="{00000000-0005-0000-0000-000006000000}"/>
    <cellStyle name="20 % - Accent3" xfId="5" xr:uid="{00000000-0005-0000-0000-000007000000}"/>
    <cellStyle name="20 % - Accent3 2" xfId="210" xr:uid="{00000000-0005-0000-0000-000008000000}"/>
    <cellStyle name="20 % - Accent4" xfId="6" xr:uid="{00000000-0005-0000-0000-000009000000}"/>
    <cellStyle name="20 % - Accent4 2" xfId="211" xr:uid="{00000000-0005-0000-0000-00000A000000}"/>
    <cellStyle name="20 % - Accent5" xfId="7" xr:uid="{00000000-0005-0000-0000-00000B000000}"/>
    <cellStyle name="20 % - Accent5 2" xfId="212" xr:uid="{00000000-0005-0000-0000-00000C000000}"/>
    <cellStyle name="20 % - Accent6" xfId="8" xr:uid="{00000000-0005-0000-0000-00000D000000}"/>
    <cellStyle name="20 % - Accent6 2" xfId="213" xr:uid="{00000000-0005-0000-0000-00000E000000}"/>
    <cellStyle name="20% - Accent1 2" xfId="214" xr:uid="{00000000-0005-0000-0000-00000F000000}"/>
    <cellStyle name="20% - Accent1 3" xfId="9" xr:uid="{00000000-0005-0000-0000-000010000000}"/>
    <cellStyle name="20% - Accent2 2" xfId="215" xr:uid="{00000000-0005-0000-0000-000011000000}"/>
    <cellStyle name="20% - Accent2 3" xfId="10" xr:uid="{00000000-0005-0000-0000-000012000000}"/>
    <cellStyle name="20% - Accent3 2" xfId="216" xr:uid="{00000000-0005-0000-0000-000013000000}"/>
    <cellStyle name="20% - Accent3 3" xfId="11" xr:uid="{00000000-0005-0000-0000-000014000000}"/>
    <cellStyle name="20% - Accent4 2" xfId="217" xr:uid="{00000000-0005-0000-0000-000015000000}"/>
    <cellStyle name="20% - Accent4 3" xfId="12" xr:uid="{00000000-0005-0000-0000-000016000000}"/>
    <cellStyle name="20% - Accent5 2" xfId="218" xr:uid="{00000000-0005-0000-0000-000017000000}"/>
    <cellStyle name="20% - Accent5 3" xfId="13" xr:uid="{00000000-0005-0000-0000-000018000000}"/>
    <cellStyle name="20% - Accent6 2" xfId="219" xr:uid="{00000000-0005-0000-0000-000019000000}"/>
    <cellStyle name="20% - Accent6 3" xfId="14" xr:uid="{00000000-0005-0000-0000-00001A000000}"/>
    <cellStyle name="40 % - Accent1" xfId="15" xr:uid="{00000000-0005-0000-0000-00001B000000}"/>
    <cellStyle name="40 % - Accent1 2" xfId="220" xr:uid="{00000000-0005-0000-0000-00001C000000}"/>
    <cellStyle name="40 % - Accent2" xfId="16" xr:uid="{00000000-0005-0000-0000-00001D000000}"/>
    <cellStyle name="40 % - Accent2 2" xfId="221" xr:uid="{00000000-0005-0000-0000-00001E000000}"/>
    <cellStyle name="40 % - Accent3" xfId="17" xr:uid="{00000000-0005-0000-0000-00001F000000}"/>
    <cellStyle name="40 % - Accent3 2" xfId="222" xr:uid="{00000000-0005-0000-0000-000020000000}"/>
    <cellStyle name="40 % - Accent4" xfId="18" xr:uid="{00000000-0005-0000-0000-000021000000}"/>
    <cellStyle name="40 % - Accent4 2" xfId="223" xr:uid="{00000000-0005-0000-0000-000022000000}"/>
    <cellStyle name="40 % - Accent5" xfId="19" xr:uid="{00000000-0005-0000-0000-000023000000}"/>
    <cellStyle name="40 % - Accent5 2" xfId="224" xr:uid="{00000000-0005-0000-0000-000024000000}"/>
    <cellStyle name="40 % - Accent6" xfId="20" xr:uid="{00000000-0005-0000-0000-000025000000}"/>
    <cellStyle name="40 % - Accent6 2" xfId="225" xr:uid="{00000000-0005-0000-0000-000026000000}"/>
    <cellStyle name="40% - Accent1 2" xfId="226" xr:uid="{00000000-0005-0000-0000-000027000000}"/>
    <cellStyle name="40% - Accent1 3" xfId="21" xr:uid="{00000000-0005-0000-0000-000028000000}"/>
    <cellStyle name="40% - Accent2 2" xfId="227" xr:uid="{00000000-0005-0000-0000-000029000000}"/>
    <cellStyle name="40% - Accent2 3" xfId="22" xr:uid="{00000000-0005-0000-0000-00002A000000}"/>
    <cellStyle name="40% - Accent3 2" xfId="228" xr:uid="{00000000-0005-0000-0000-00002B000000}"/>
    <cellStyle name="40% - Accent3 3" xfId="23" xr:uid="{00000000-0005-0000-0000-00002C000000}"/>
    <cellStyle name="40% - Accent4 2" xfId="229" xr:uid="{00000000-0005-0000-0000-00002D000000}"/>
    <cellStyle name="40% - Accent4 3" xfId="24" xr:uid="{00000000-0005-0000-0000-00002E000000}"/>
    <cellStyle name="40% - Accent5 2" xfId="230" xr:uid="{00000000-0005-0000-0000-00002F000000}"/>
    <cellStyle name="40% - Accent5 3" xfId="25" xr:uid="{00000000-0005-0000-0000-000030000000}"/>
    <cellStyle name="40% - Accent6 2" xfId="231" xr:uid="{00000000-0005-0000-0000-000031000000}"/>
    <cellStyle name="40% - Accent6 3" xfId="26" xr:uid="{00000000-0005-0000-0000-000032000000}"/>
    <cellStyle name="60 % - Accent1" xfId="27" xr:uid="{00000000-0005-0000-0000-000033000000}"/>
    <cellStyle name="60 % - Accent1 2" xfId="232" xr:uid="{00000000-0005-0000-0000-000034000000}"/>
    <cellStyle name="60 % - Accent2" xfId="28" xr:uid="{00000000-0005-0000-0000-000035000000}"/>
    <cellStyle name="60 % - Accent2 2" xfId="233" xr:uid="{00000000-0005-0000-0000-000036000000}"/>
    <cellStyle name="60 % - Accent3" xfId="29" xr:uid="{00000000-0005-0000-0000-000037000000}"/>
    <cellStyle name="60 % - Accent3 2" xfId="234" xr:uid="{00000000-0005-0000-0000-000038000000}"/>
    <cellStyle name="60 % - Accent4" xfId="30" xr:uid="{00000000-0005-0000-0000-000039000000}"/>
    <cellStyle name="60 % - Accent4 2" xfId="235" xr:uid="{00000000-0005-0000-0000-00003A000000}"/>
    <cellStyle name="60 % - Accent5" xfId="31" xr:uid="{00000000-0005-0000-0000-00003B000000}"/>
    <cellStyle name="60 % - Accent5 2" xfId="236" xr:uid="{00000000-0005-0000-0000-00003C000000}"/>
    <cellStyle name="60 % - Accent6" xfId="32" xr:uid="{00000000-0005-0000-0000-00003D000000}"/>
    <cellStyle name="60 % - Accent6 2" xfId="237" xr:uid="{00000000-0005-0000-0000-00003E000000}"/>
    <cellStyle name="60% - Accent1 2" xfId="238" xr:uid="{00000000-0005-0000-0000-00003F000000}"/>
    <cellStyle name="60% - Accent1 3" xfId="33" xr:uid="{00000000-0005-0000-0000-000040000000}"/>
    <cellStyle name="60% - Accent2 2" xfId="239" xr:uid="{00000000-0005-0000-0000-000041000000}"/>
    <cellStyle name="60% - Accent2 3" xfId="34" xr:uid="{00000000-0005-0000-0000-000042000000}"/>
    <cellStyle name="60% - Accent3 2" xfId="240" xr:uid="{00000000-0005-0000-0000-000043000000}"/>
    <cellStyle name="60% - Accent3 3" xfId="35" xr:uid="{00000000-0005-0000-0000-000044000000}"/>
    <cellStyle name="60% - Accent4 2" xfId="241" xr:uid="{00000000-0005-0000-0000-000045000000}"/>
    <cellStyle name="60% - Accent4 3" xfId="36" xr:uid="{00000000-0005-0000-0000-000046000000}"/>
    <cellStyle name="60% - Accent5 2" xfId="242" xr:uid="{00000000-0005-0000-0000-000047000000}"/>
    <cellStyle name="60% - Accent5 3" xfId="37" xr:uid="{00000000-0005-0000-0000-000048000000}"/>
    <cellStyle name="60% - Accent6 2" xfId="243" xr:uid="{00000000-0005-0000-0000-000049000000}"/>
    <cellStyle name="60% - Accent6 3" xfId="38" xr:uid="{00000000-0005-0000-0000-00004A000000}"/>
    <cellStyle name="Accent1 2" xfId="244" xr:uid="{00000000-0005-0000-0000-00004B000000}"/>
    <cellStyle name="Accent1 3" xfId="39" xr:uid="{00000000-0005-0000-0000-00004C000000}"/>
    <cellStyle name="Accent2 2" xfId="245" xr:uid="{00000000-0005-0000-0000-00004D000000}"/>
    <cellStyle name="Accent2 3" xfId="40" xr:uid="{00000000-0005-0000-0000-00004E000000}"/>
    <cellStyle name="Accent3 2" xfId="246" xr:uid="{00000000-0005-0000-0000-00004F000000}"/>
    <cellStyle name="Accent3 3" xfId="41" xr:uid="{00000000-0005-0000-0000-000050000000}"/>
    <cellStyle name="Accent4 2" xfId="247" xr:uid="{00000000-0005-0000-0000-000051000000}"/>
    <cellStyle name="Accent4 3" xfId="42" xr:uid="{00000000-0005-0000-0000-000052000000}"/>
    <cellStyle name="Accent5 2" xfId="248" xr:uid="{00000000-0005-0000-0000-000053000000}"/>
    <cellStyle name="Accent5 3" xfId="43" xr:uid="{00000000-0005-0000-0000-000054000000}"/>
    <cellStyle name="Accent6 2" xfId="249" xr:uid="{00000000-0005-0000-0000-000055000000}"/>
    <cellStyle name="Accent6 3" xfId="44" xr:uid="{00000000-0005-0000-0000-000056000000}"/>
    <cellStyle name="Avertissement" xfId="45" xr:uid="{00000000-0005-0000-0000-000057000000}"/>
    <cellStyle name="Avertissement 2" xfId="250" xr:uid="{00000000-0005-0000-0000-000058000000}"/>
    <cellStyle name="Bad 2" xfId="251" xr:uid="{00000000-0005-0000-0000-000059000000}"/>
    <cellStyle name="Bad 3" xfId="46" xr:uid="{00000000-0005-0000-0000-00005A000000}"/>
    <cellStyle name="BASE" xfId="47" xr:uid="{00000000-0005-0000-0000-00005B000000}"/>
    <cellStyle name="Besuchter Hyperlink" xfId="48" xr:uid="{00000000-0005-0000-0000-00005C000000}"/>
    <cellStyle name="Besuchter Hyperlink 2" xfId="252" xr:uid="{00000000-0005-0000-0000-00005D000000}"/>
    <cellStyle name="Besuchtɥr Hyperlink" xfId="49" xr:uid="{00000000-0005-0000-0000-00005E000000}"/>
    <cellStyle name="Besuchtɥr Hyperlink 2" xfId="253" xr:uid="{00000000-0005-0000-0000-00005F000000}"/>
    <cellStyle name="Calcul" xfId="50" xr:uid="{00000000-0005-0000-0000-000060000000}"/>
    <cellStyle name="Calcul 2" xfId="254" xr:uid="{00000000-0005-0000-0000-000061000000}"/>
    <cellStyle name="Calculation 2" xfId="255" xr:uid="{00000000-0005-0000-0000-000062000000}"/>
    <cellStyle name="Calculation 3" xfId="51" xr:uid="{00000000-0005-0000-0000-000063000000}"/>
    <cellStyle name="čárky [0]_06-ORDER-Hradec" xfId="52" xr:uid="{00000000-0005-0000-0000-000064000000}"/>
    <cellStyle name="čárky_06-ORDER-Hradec" xfId="53" xr:uid="{00000000-0005-0000-0000-000065000000}"/>
    <cellStyle name="Cellule liée" xfId="54" xr:uid="{00000000-0005-0000-0000-000066000000}"/>
    <cellStyle name="Cellule liée 2" xfId="256" xr:uid="{00000000-0005-0000-0000-000067000000}"/>
    <cellStyle name="Check Cell 2" xfId="257" xr:uid="{00000000-0005-0000-0000-000068000000}"/>
    <cellStyle name="Check Cell 3" xfId="55" xr:uid="{00000000-0005-0000-0000-000069000000}"/>
    <cellStyle name="Comma" xfId="639" builtinId="3"/>
    <cellStyle name="Comma  - Style1" xfId="56" xr:uid="{00000000-0005-0000-0000-00006B000000}"/>
    <cellStyle name="Comma  - Style2" xfId="57" xr:uid="{00000000-0005-0000-0000-00006C000000}"/>
    <cellStyle name="Comma  - Style3" xfId="58" xr:uid="{00000000-0005-0000-0000-00006D000000}"/>
    <cellStyle name="Comma  - Style4" xfId="59" xr:uid="{00000000-0005-0000-0000-00006E000000}"/>
    <cellStyle name="Comma  - Style5" xfId="60" xr:uid="{00000000-0005-0000-0000-00006F000000}"/>
    <cellStyle name="Comma  - Style6" xfId="61" xr:uid="{00000000-0005-0000-0000-000070000000}"/>
    <cellStyle name="Comma  - Style7" xfId="62" xr:uid="{00000000-0005-0000-0000-000071000000}"/>
    <cellStyle name="Comma  - Style8" xfId="63" xr:uid="{00000000-0005-0000-0000-000072000000}"/>
    <cellStyle name="Comma 10" xfId="488" xr:uid="{00000000-0005-0000-0000-000073000000}"/>
    <cellStyle name="Comma 11" xfId="452" xr:uid="{00000000-0005-0000-0000-000074000000}"/>
    <cellStyle name="Comma 12" xfId="482" xr:uid="{00000000-0005-0000-0000-000075000000}"/>
    <cellStyle name="Comma 13" xfId="446" xr:uid="{00000000-0005-0000-0000-000076000000}"/>
    <cellStyle name="Comma 14" xfId="483" xr:uid="{00000000-0005-0000-0000-000077000000}"/>
    <cellStyle name="Comma 15" xfId="445" xr:uid="{00000000-0005-0000-0000-000078000000}"/>
    <cellStyle name="Comma 16" xfId="484" xr:uid="{00000000-0005-0000-0000-000079000000}"/>
    <cellStyle name="Comma 17" xfId="443" xr:uid="{00000000-0005-0000-0000-00007A000000}"/>
    <cellStyle name="Comma 18" xfId="481" xr:uid="{00000000-0005-0000-0000-00007B000000}"/>
    <cellStyle name="Comma 19" xfId="442" xr:uid="{00000000-0005-0000-0000-00007C000000}"/>
    <cellStyle name="Comma 2" xfId="478" xr:uid="{00000000-0005-0000-0000-00007D000000}"/>
    <cellStyle name="Comma 20" xfId="479" xr:uid="{00000000-0005-0000-0000-00007E000000}"/>
    <cellStyle name="Comma 21" xfId="441" xr:uid="{00000000-0005-0000-0000-00007F000000}"/>
    <cellStyle name="Comma 22" xfId="480" xr:uid="{00000000-0005-0000-0000-000080000000}"/>
    <cellStyle name="Comma 23" xfId="414" xr:uid="{00000000-0005-0000-0000-000081000000}"/>
    <cellStyle name="Comma 24" xfId="477" xr:uid="{00000000-0005-0000-0000-000082000000}"/>
    <cellStyle name="Comma 25" xfId="415" xr:uid="{00000000-0005-0000-0000-000083000000}"/>
    <cellStyle name="Comma 26" xfId="472" xr:uid="{00000000-0005-0000-0000-000084000000}"/>
    <cellStyle name="Comma 27" xfId="514" xr:uid="{00000000-0005-0000-0000-000085000000}"/>
    <cellStyle name="Comma 28" xfId="473" xr:uid="{00000000-0005-0000-0000-000086000000}"/>
    <cellStyle name="Comma 29" xfId="516" xr:uid="{00000000-0005-0000-0000-000087000000}"/>
    <cellStyle name="Comma 3" xfId="451" xr:uid="{00000000-0005-0000-0000-000088000000}"/>
    <cellStyle name="Comma 30" xfId="474" xr:uid="{00000000-0005-0000-0000-000089000000}"/>
    <cellStyle name="Comma 31" xfId="517" xr:uid="{00000000-0005-0000-0000-00008A000000}"/>
    <cellStyle name="Comma 32" xfId="475" xr:uid="{00000000-0005-0000-0000-00008B000000}"/>
    <cellStyle name="Comma 33" xfId="518" xr:uid="{00000000-0005-0000-0000-00008C000000}"/>
    <cellStyle name="Comma 34" xfId="476" xr:uid="{00000000-0005-0000-0000-00008D000000}"/>
    <cellStyle name="Comma 35" xfId="519" xr:uid="{00000000-0005-0000-0000-00008E000000}"/>
    <cellStyle name="Comma 36" xfId="454" xr:uid="{00000000-0005-0000-0000-00008F000000}"/>
    <cellStyle name="Comma 37" xfId="546" xr:uid="{00000000-0005-0000-0000-000090000000}"/>
    <cellStyle name="Comma 38" xfId="455" xr:uid="{00000000-0005-0000-0000-000091000000}"/>
    <cellStyle name="Comma 39" xfId="547" xr:uid="{00000000-0005-0000-0000-000092000000}"/>
    <cellStyle name="Comma 4" xfId="486" xr:uid="{00000000-0005-0000-0000-000093000000}"/>
    <cellStyle name="Comma 40" xfId="456" xr:uid="{00000000-0005-0000-0000-000094000000}"/>
    <cellStyle name="Comma 41" xfId="548" xr:uid="{00000000-0005-0000-0000-000095000000}"/>
    <cellStyle name="Comma 42" xfId="457" xr:uid="{00000000-0005-0000-0000-000096000000}"/>
    <cellStyle name="Comma 43" xfId="549" xr:uid="{00000000-0005-0000-0000-000097000000}"/>
    <cellStyle name="Comma 44" xfId="458" xr:uid="{00000000-0005-0000-0000-000098000000}"/>
    <cellStyle name="Comma 45" xfId="550" xr:uid="{00000000-0005-0000-0000-000099000000}"/>
    <cellStyle name="Comma 46" xfId="459" xr:uid="{00000000-0005-0000-0000-00009A000000}"/>
    <cellStyle name="Comma 47" xfId="551" xr:uid="{00000000-0005-0000-0000-00009B000000}"/>
    <cellStyle name="Comma 48" xfId="460" xr:uid="{00000000-0005-0000-0000-00009C000000}"/>
    <cellStyle name="Comma 49" xfId="543" xr:uid="{00000000-0005-0000-0000-00009D000000}"/>
    <cellStyle name="Comma 5" xfId="450" xr:uid="{00000000-0005-0000-0000-00009E000000}"/>
    <cellStyle name="Comma 50" xfId="463" xr:uid="{00000000-0005-0000-0000-00009F000000}"/>
    <cellStyle name="Comma 51" xfId="544" xr:uid="{00000000-0005-0000-0000-0000A0000000}"/>
    <cellStyle name="Comma 52" xfId="464" xr:uid="{00000000-0005-0000-0000-0000A1000000}"/>
    <cellStyle name="Comma 53" xfId="542" xr:uid="{00000000-0005-0000-0000-0000A2000000}"/>
    <cellStyle name="Comma 54" xfId="465" xr:uid="{00000000-0005-0000-0000-0000A3000000}"/>
    <cellStyle name="Comma 55" xfId="545" xr:uid="{00000000-0005-0000-0000-0000A4000000}"/>
    <cellStyle name="Comma 56" xfId="466" xr:uid="{00000000-0005-0000-0000-0000A5000000}"/>
    <cellStyle name="Comma 57" xfId="552" xr:uid="{00000000-0005-0000-0000-0000A6000000}"/>
    <cellStyle name="Comma 58" xfId="467" xr:uid="{00000000-0005-0000-0000-0000A7000000}"/>
    <cellStyle name="Comma 59" xfId="553" xr:uid="{00000000-0005-0000-0000-0000A8000000}"/>
    <cellStyle name="Comma 6" xfId="487" xr:uid="{00000000-0005-0000-0000-0000A9000000}"/>
    <cellStyle name="Comma 60" xfId="462" xr:uid="{00000000-0005-0000-0000-0000AA000000}"/>
    <cellStyle name="Comma 61" xfId="555" xr:uid="{00000000-0005-0000-0000-0000AB000000}"/>
    <cellStyle name="Comma 62" xfId="461" xr:uid="{00000000-0005-0000-0000-0000AC000000}"/>
    <cellStyle name="Comma 63" xfId="554" xr:uid="{00000000-0005-0000-0000-0000AD000000}"/>
    <cellStyle name="Comma 64" xfId="468" xr:uid="{00000000-0005-0000-0000-0000AE000000}"/>
    <cellStyle name="Comma 65" xfId="556" xr:uid="{00000000-0005-0000-0000-0000AF000000}"/>
    <cellStyle name="Comma 66" xfId="448" xr:uid="{00000000-0005-0000-0000-0000B0000000}"/>
    <cellStyle name="Comma 7" xfId="449" xr:uid="{00000000-0005-0000-0000-0000B1000000}"/>
    <cellStyle name="Comma 8" xfId="485" xr:uid="{00000000-0005-0000-0000-0000B2000000}"/>
    <cellStyle name="Comma 9" xfId="453" xr:uid="{00000000-0005-0000-0000-0000B3000000}"/>
    <cellStyle name="Commentaire" xfId="64" xr:uid="{00000000-0005-0000-0000-0000B4000000}"/>
    <cellStyle name="Commentaire 2" xfId="196" xr:uid="{00000000-0005-0000-0000-0000B5000000}"/>
    <cellStyle name="Commentaire 2 2" xfId="399" xr:uid="{00000000-0005-0000-0000-0000B6000000}"/>
    <cellStyle name="Commentaire 3" xfId="258" xr:uid="{00000000-0005-0000-0000-0000B7000000}"/>
    <cellStyle name="Commentaire 3 2" xfId="417" xr:uid="{00000000-0005-0000-0000-0000B8000000}"/>
    <cellStyle name="Commentaire 4" xfId="374" xr:uid="{00000000-0005-0000-0000-0000B9000000}"/>
    <cellStyle name="Con. Firm" xfId="65" xr:uid="{00000000-0005-0000-0000-0000BA000000}"/>
    <cellStyle name="Con. Firm 2" xfId="66" xr:uid="{00000000-0005-0000-0000-0000BB000000}"/>
    <cellStyle name="Con. Firm 2 2" xfId="260" xr:uid="{00000000-0005-0000-0000-0000BC000000}"/>
    <cellStyle name="Con. Firm 3" xfId="67" xr:uid="{00000000-0005-0000-0000-0000BD000000}"/>
    <cellStyle name="Con. Firm 3 2" xfId="261" xr:uid="{00000000-0005-0000-0000-0000BE000000}"/>
    <cellStyle name="Con. Firm 4" xfId="259" xr:uid="{00000000-0005-0000-0000-0000BF000000}"/>
    <cellStyle name="Con. Firm 5" xfId="471" xr:uid="{00000000-0005-0000-0000-0000C0000000}"/>
    <cellStyle name="Con. Firm_#49 103-RA-0312-BA 0000M1001" xfId="68" xr:uid="{00000000-0005-0000-0000-0000C1000000}"/>
    <cellStyle name="Currefcy" xfId="69" xr:uid="{00000000-0005-0000-0000-0000C2000000}"/>
    <cellStyle name="Currefcy 2" xfId="366" xr:uid="{00000000-0005-0000-0000-0000C3000000}"/>
    <cellStyle name="Currency" xfId="640" builtinId="4"/>
    <cellStyle name="Dezimal [0]_ANLAG_SP" xfId="70" xr:uid="{00000000-0005-0000-0000-0000C5000000}"/>
    <cellStyle name="Dezimal_35" xfId="71" xr:uid="{00000000-0005-0000-0000-0000C6000000}"/>
    <cellStyle name="E&amp;Y House" xfId="72" xr:uid="{00000000-0005-0000-0000-0000C7000000}"/>
    <cellStyle name="E&amp;Y House 2" xfId="262" xr:uid="{00000000-0005-0000-0000-0000C8000000}"/>
    <cellStyle name="Entrée" xfId="73" xr:uid="{00000000-0005-0000-0000-0000C9000000}"/>
    <cellStyle name="Entrée 2" xfId="263" xr:uid="{00000000-0005-0000-0000-0000CA000000}"/>
    <cellStyle name="Euro" xfId="74" xr:uid="{00000000-0005-0000-0000-0000CB000000}"/>
    <cellStyle name="Euro 2" xfId="367" xr:uid="{00000000-0005-0000-0000-0000CC000000}"/>
    <cellStyle name="Explanatory Text 2" xfId="264" xr:uid="{00000000-0005-0000-0000-0000CD000000}"/>
    <cellStyle name="Explanatory Text 3" xfId="75" xr:uid="{00000000-0005-0000-0000-0000CE000000}"/>
    <cellStyle name="EY House" xfId="76" xr:uid="{00000000-0005-0000-0000-0000CF000000}"/>
    <cellStyle name="EY House 2" xfId="265" xr:uid="{00000000-0005-0000-0000-0000D0000000}"/>
    <cellStyle name="Good 2" xfId="266" xr:uid="{00000000-0005-0000-0000-0000D1000000}"/>
    <cellStyle name="Good 3" xfId="77" xr:uid="{00000000-0005-0000-0000-0000D2000000}"/>
    <cellStyle name="Header1" xfId="78" xr:uid="{00000000-0005-0000-0000-0000D3000000}"/>
    <cellStyle name="Header1 2" xfId="267" xr:uid="{00000000-0005-0000-0000-0000D4000000}"/>
    <cellStyle name="Header2" xfId="79" xr:uid="{00000000-0005-0000-0000-0000D5000000}"/>
    <cellStyle name="Header2 2" xfId="268" xr:uid="{00000000-0005-0000-0000-0000D6000000}"/>
    <cellStyle name="Heading 1 2" xfId="269" xr:uid="{00000000-0005-0000-0000-0000D7000000}"/>
    <cellStyle name="Heading 1 3" xfId="80" xr:uid="{00000000-0005-0000-0000-0000D8000000}"/>
    <cellStyle name="Heading 2 2" xfId="270" xr:uid="{00000000-0005-0000-0000-0000D9000000}"/>
    <cellStyle name="Heading 2 3" xfId="81" xr:uid="{00000000-0005-0000-0000-0000DA000000}"/>
    <cellStyle name="Heading 3 2" xfId="271" xr:uid="{00000000-0005-0000-0000-0000DB000000}"/>
    <cellStyle name="Heading 3 3" xfId="82" xr:uid="{00000000-0005-0000-0000-0000DC000000}"/>
    <cellStyle name="Heading 4 2" xfId="272" xr:uid="{00000000-0005-0000-0000-0000DD000000}"/>
    <cellStyle name="Heading 4 3" xfId="83" xr:uid="{00000000-0005-0000-0000-0000DE000000}"/>
    <cellStyle name="Hyperlink 2" xfId="359" xr:uid="{00000000-0005-0000-0000-0000DF000000}"/>
    <cellStyle name="Input 2" xfId="273" xr:uid="{00000000-0005-0000-0000-0000E0000000}"/>
    <cellStyle name="Input 3" xfId="84" xr:uid="{00000000-0005-0000-0000-0000E1000000}"/>
    <cellStyle name="Insatisfaisant" xfId="85" xr:uid="{00000000-0005-0000-0000-0000E2000000}"/>
    <cellStyle name="Insatisfaisant 2" xfId="274" xr:uid="{00000000-0005-0000-0000-0000E3000000}"/>
    <cellStyle name="Insatisfaisant 3" xfId="368" xr:uid="{00000000-0005-0000-0000-0000E4000000}"/>
    <cellStyle name="Komma [0]_CM_DATA_TRAXIS" xfId="86" xr:uid="{00000000-0005-0000-0000-0000E5000000}"/>
    <cellStyle name="Komma_CM_DATA_TRAXIS" xfId="87" xr:uid="{00000000-0005-0000-0000-0000E6000000}"/>
    <cellStyle name="Linked Cell 2" xfId="275" xr:uid="{00000000-0005-0000-0000-0000E7000000}"/>
    <cellStyle name="Linked Cell 3" xfId="88" xr:uid="{00000000-0005-0000-0000-0000E8000000}"/>
    <cellStyle name="měny_06-ORDER-Hradec" xfId="89" xr:uid="{00000000-0005-0000-0000-0000E9000000}"/>
    <cellStyle name="Milliers 10" xfId="627" xr:uid="{00000000-0005-0000-0000-0000EA000000}"/>
    <cellStyle name="Milliers 11" xfId="623" xr:uid="{00000000-0005-0000-0000-0000EB000000}"/>
    <cellStyle name="Milliers 12" xfId="621" xr:uid="{00000000-0005-0000-0000-0000EC000000}"/>
    <cellStyle name="Milliers 13" xfId="624" xr:uid="{00000000-0005-0000-0000-0000ED000000}"/>
    <cellStyle name="Milliers 14" xfId="615" xr:uid="{00000000-0005-0000-0000-0000EE000000}"/>
    <cellStyle name="Milliers 2" xfId="609" xr:uid="{00000000-0005-0000-0000-0000EF000000}"/>
    <cellStyle name="Milliers 3" xfId="616" xr:uid="{00000000-0005-0000-0000-0000F0000000}"/>
    <cellStyle name="Milliers 4" xfId="612" xr:uid="{00000000-0005-0000-0000-0000F1000000}"/>
    <cellStyle name="Milliers 5" xfId="622" xr:uid="{00000000-0005-0000-0000-0000F2000000}"/>
    <cellStyle name="Milliers 6" xfId="613" xr:uid="{00000000-0005-0000-0000-0000F3000000}"/>
    <cellStyle name="Milliers 7" xfId="628" xr:uid="{00000000-0005-0000-0000-0000F4000000}"/>
    <cellStyle name="Milliers 8" xfId="626" xr:uid="{00000000-0005-0000-0000-0000F5000000}"/>
    <cellStyle name="Milliers 9" xfId="629" xr:uid="{00000000-0005-0000-0000-0000F6000000}"/>
    <cellStyle name="monthly" xfId="90" xr:uid="{00000000-0005-0000-0000-0000F7000000}"/>
    <cellStyle name="monthly 2" xfId="369" xr:uid="{00000000-0005-0000-0000-0000F8000000}"/>
    <cellStyle name="Neutral 2" xfId="276" xr:uid="{00000000-0005-0000-0000-0000F9000000}"/>
    <cellStyle name="Neutral 3" xfId="91" xr:uid="{00000000-0005-0000-0000-0000FA000000}"/>
    <cellStyle name="Neutre" xfId="92" xr:uid="{00000000-0005-0000-0000-0000FB000000}"/>
    <cellStyle name="Neutre 2" xfId="277" xr:uid="{00000000-0005-0000-0000-0000FC000000}"/>
    <cellStyle name="Neutre 3" xfId="370" xr:uid="{00000000-0005-0000-0000-0000FD000000}"/>
    <cellStyle name="Normal" xfId="0" builtinId="0"/>
    <cellStyle name="Normal - Style1" xfId="93" xr:uid="{00000000-0005-0000-0000-0000FF000000}"/>
    <cellStyle name="Normal 10" xfId="208" xr:uid="{00000000-0005-0000-0000-000000010000}"/>
    <cellStyle name="Normal 10 2" xfId="411" xr:uid="{00000000-0005-0000-0000-000001010000}"/>
    <cellStyle name="Normal 100" xfId="469" xr:uid="{00000000-0005-0000-0000-000002010000}"/>
    <cellStyle name="Normal 101" xfId="586" xr:uid="{00000000-0005-0000-0000-000003010000}"/>
    <cellStyle name="Normal 102" xfId="593" xr:uid="{00000000-0005-0000-0000-000004010000}"/>
    <cellStyle name="Normal 103" xfId="591" xr:uid="{00000000-0005-0000-0000-000005010000}"/>
    <cellStyle name="Normal 104" xfId="589" xr:uid="{00000000-0005-0000-0000-000006010000}"/>
    <cellStyle name="Normal 105" xfId="588" xr:uid="{00000000-0005-0000-0000-000007010000}"/>
    <cellStyle name="Normal 106" xfId="587" xr:uid="{00000000-0005-0000-0000-000008010000}"/>
    <cellStyle name="Normal 107" xfId="590" xr:uid="{00000000-0005-0000-0000-000009010000}"/>
    <cellStyle name="Normal 108" xfId="614" xr:uid="{00000000-0005-0000-0000-00000A010000}"/>
    <cellStyle name="Normal 109" xfId="608" xr:uid="{00000000-0005-0000-0000-00000B010000}"/>
    <cellStyle name="Normal 11" xfId="203" xr:uid="{00000000-0005-0000-0000-00000C010000}"/>
    <cellStyle name="Normal 11 2" xfId="406" xr:uid="{00000000-0005-0000-0000-00000D010000}"/>
    <cellStyle name="Normal 110" xfId="618" xr:uid="{00000000-0005-0000-0000-00000E010000}"/>
    <cellStyle name="Normal 111" xfId="625" xr:uid="{00000000-0005-0000-0000-00000F010000}"/>
    <cellStyle name="Normal 112" xfId="610" xr:uid="{00000000-0005-0000-0000-000010010000}"/>
    <cellStyle name="Normal 113" xfId="617" xr:uid="{00000000-0005-0000-0000-000011010000}"/>
    <cellStyle name="Normal 114" xfId="630" xr:uid="{00000000-0005-0000-0000-000012010000}"/>
    <cellStyle name="Normal 115" xfId="611" xr:uid="{00000000-0005-0000-0000-000013010000}"/>
    <cellStyle name="Normal 116" xfId="631" xr:uid="{00000000-0005-0000-0000-000014010000}"/>
    <cellStyle name="Normal 117" xfId="632" xr:uid="{00000000-0005-0000-0000-000015010000}"/>
    <cellStyle name="Normal 118" xfId="633" xr:uid="{00000000-0005-0000-0000-000016010000}"/>
    <cellStyle name="Normal 119" xfId="634" xr:uid="{00000000-0005-0000-0000-000017010000}"/>
    <cellStyle name="Normal 12" xfId="207" xr:uid="{00000000-0005-0000-0000-000018010000}"/>
    <cellStyle name="Normal 12 2" xfId="410" xr:uid="{00000000-0005-0000-0000-000019010000}"/>
    <cellStyle name="Normal 120" xfId="635" xr:uid="{00000000-0005-0000-0000-00001A010000}"/>
    <cellStyle name="Normal 121" xfId="636" xr:uid="{00000000-0005-0000-0000-00001B010000}"/>
    <cellStyle name="Normal 122" xfId="365" xr:uid="{00000000-0005-0000-0000-00001C010000}"/>
    <cellStyle name="Normal 123" xfId="440" xr:uid="{00000000-0005-0000-0000-00001D010000}"/>
    <cellStyle name="Normal 124" xfId="637" xr:uid="{00000000-0005-0000-0000-00001E010000}"/>
    <cellStyle name="Normal 13" xfId="204" xr:uid="{00000000-0005-0000-0000-00001F010000}"/>
    <cellStyle name="Normal 13 2" xfId="407" xr:uid="{00000000-0005-0000-0000-000020010000}"/>
    <cellStyle name="Normal 14" xfId="206" xr:uid="{00000000-0005-0000-0000-000021010000}"/>
    <cellStyle name="Normal 14 2" xfId="409" xr:uid="{00000000-0005-0000-0000-000022010000}"/>
    <cellStyle name="Normal 15" xfId="205" xr:uid="{00000000-0005-0000-0000-000023010000}"/>
    <cellStyle name="Normal 15 2" xfId="408" xr:uid="{00000000-0005-0000-0000-000024010000}"/>
    <cellStyle name="Normal 16" xfId="209" xr:uid="{00000000-0005-0000-0000-000025010000}"/>
    <cellStyle name="Normal 16 2" xfId="412" xr:uid="{00000000-0005-0000-0000-000026010000}"/>
    <cellStyle name="Normal 17" xfId="331" xr:uid="{00000000-0005-0000-0000-000027010000}"/>
    <cellStyle name="Normal 17 2" xfId="438" xr:uid="{00000000-0005-0000-0000-000028010000}"/>
    <cellStyle name="Normal 18" xfId="335" xr:uid="{00000000-0005-0000-0000-000029010000}"/>
    <cellStyle name="Normal 18 2" xfId="439" xr:uid="{00000000-0005-0000-0000-00002A010000}"/>
    <cellStyle name="Normal 19" xfId="330" xr:uid="{00000000-0005-0000-0000-00002B010000}"/>
    <cellStyle name="Normal 19 2" xfId="437" xr:uid="{00000000-0005-0000-0000-00002C010000}"/>
    <cellStyle name="Normal 2" xfId="94" xr:uid="{00000000-0005-0000-0000-00002D010000}"/>
    <cellStyle name="Normal 2 2" xfId="278" xr:uid="{00000000-0005-0000-0000-00002E010000}"/>
    <cellStyle name="Normal 2 3" xfId="353" xr:uid="{00000000-0005-0000-0000-00002F010000}"/>
    <cellStyle name="Normal 2 3 2" xfId="606" xr:uid="{00000000-0005-0000-0000-000030010000}"/>
    <cellStyle name="Normal 20" xfId="338" xr:uid="{00000000-0005-0000-0000-000031010000}"/>
    <cellStyle name="Normal 20 2" xfId="490" xr:uid="{00000000-0005-0000-0000-000032010000}"/>
    <cellStyle name="Normal 21" xfId="339" xr:uid="{00000000-0005-0000-0000-000033010000}"/>
    <cellStyle name="Normal 21 2" xfId="491" xr:uid="{00000000-0005-0000-0000-000034010000}"/>
    <cellStyle name="Normal 22" xfId="340" xr:uid="{00000000-0005-0000-0000-000035010000}"/>
    <cellStyle name="Normal 22 2" xfId="492" xr:uid="{00000000-0005-0000-0000-000036010000}"/>
    <cellStyle name="Normal 23" xfId="341" xr:uid="{00000000-0005-0000-0000-000037010000}"/>
    <cellStyle name="Normal 23 2" xfId="493" xr:uid="{00000000-0005-0000-0000-000038010000}"/>
    <cellStyle name="Normal 24" xfId="337" xr:uid="{00000000-0005-0000-0000-000039010000}"/>
    <cellStyle name="Normal 24 2" xfId="594" xr:uid="{00000000-0005-0000-0000-00003A010000}"/>
    <cellStyle name="Normal 24 3" xfId="489" xr:uid="{00000000-0005-0000-0000-00003B010000}"/>
    <cellStyle name="Normal 25" xfId="342" xr:uid="{00000000-0005-0000-0000-00003C010000}"/>
    <cellStyle name="Normal 25 2" xfId="595" xr:uid="{00000000-0005-0000-0000-00003D010000}"/>
    <cellStyle name="Normal 25 3" xfId="494" xr:uid="{00000000-0005-0000-0000-00003E010000}"/>
    <cellStyle name="Normal 26" xfId="343" xr:uid="{00000000-0005-0000-0000-00003F010000}"/>
    <cellStyle name="Normal 26 2" xfId="596" xr:uid="{00000000-0005-0000-0000-000040010000}"/>
    <cellStyle name="Normal 26 3" xfId="495" xr:uid="{00000000-0005-0000-0000-000041010000}"/>
    <cellStyle name="Normal 27" xfId="344" xr:uid="{00000000-0005-0000-0000-000042010000}"/>
    <cellStyle name="Normal 27 2" xfId="597" xr:uid="{00000000-0005-0000-0000-000043010000}"/>
    <cellStyle name="Normal 27 3" xfId="496" xr:uid="{00000000-0005-0000-0000-000044010000}"/>
    <cellStyle name="Normal 28" xfId="345" xr:uid="{00000000-0005-0000-0000-000045010000}"/>
    <cellStyle name="Normal 28 2" xfId="598" xr:uid="{00000000-0005-0000-0000-000046010000}"/>
    <cellStyle name="Normal 28 3" xfId="497" xr:uid="{00000000-0005-0000-0000-000047010000}"/>
    <cellStyle name="Normal 29" xfId="346" xr:uid="{00000000-0005-0000-0000-000048010000}"/>
    <cellStyle name="Normal 29 2" xfId="599" xr:uid="{00000000-0005-0000-0000-000049010000}"/>
    <cellStyle name="Normal 29 3" xfId="498" xr:uid="{00000000-0005-0000-0000-00004A010000}"/>
    <cellStyle name="Normal 3" xfId="95" xr:uid="{00000000-0005-0000-0000-00004B010000}"/>
    <cellStyle name="Normal 3 2" xfId="197" xr:uid="{00000000-0005-0000-0000-00004C010000}"/>
    <cellStyle name="Normal 3 2 2" xfId="400" xr:uid="{00000000-0005-0000-0000-00004D010000}"/>
    <cellStyle name="Normal 3 3" xfId="279" xr:uid="{00000000-0005-0000-0000-00004E010000}"/>
    <cellStyle name="Normal 3 3 2" xfId="418" xr:uid="{00000000-0005-0000-0000-00004F010000}"/>
    <cellStyle name="Normal 3 4" xfId="371" xr:uid="{00000000-0005-0000-0000-000050010000}"/>
    <cellStyle name="Normal 30" xfId="347" xr:uid="{00000000-0005-0000-0000-000051010000}"/>
    <cellStyle name="Normal 30 2" xfId="600" xr:uid="{00000000-0005-0000-0000-000052010000}"/>
    <cellStyle name="Normal 30 3" xfId="499" xr:uid="{00000000-0005-0000-0000-000053010000}"/>
    <cellStyle name="Normal 31" xfId="348" xr:uid="{00000000-0005-0000-0000-000054010000}"/>
    <cellStyle name="Normal 31 2" xfId="601" xr:uid="{00000000-0005-0000-0000-000055010000}"/>
    <cellStyle name="Normal 31 3" xfId="500" xr:uid="{00000000-0005-0000-0000-000056010000}"/>
    <cellStyle name="Normal 32" xfId="349" xr:uid="{00000000-0005-0000-0000-000057010000}"/>
    <cellStyle name="Normal 32 2" xfId="602" xr:uid="{00000000-0005-0000-0000-000058010000}"/>
    <cellStyle name="Normal 32 3" xfId="501" xr:uid="{00000000-0005-0000-0000-000059010000}"/>
    <cellStyle name="Normal 33" xfId="307" xr:uid="{00000000-0005-0000-0000-00005A010000}"/>
    <cellStyle name="Normal 33 2" xfId="592" xr:uid="{00000000-0005-0000-0000-00005B010000}"/>
    <cellStyle name="Normal 33 3" xfId="433" xr:uid="{00000000-0005-0000-0000-00005C010000}"/>
    <cellStyle name="Normal 34" xfId="350" xr:uid="{00000000-0005-0000-0000-00005D010000}"/>
    <cellStyle name="Normal 34 2" xfId="603" xr:uid="{00000000-0005-0000-0000-00005E010000}"/>
    <cellStyle name="Normal 34 3" xfId="502" xr:uid="{00000000-0005-0000-0000-00005F010000}"/>
    <cellStyle name="Normal 35" xfId="351" xr:uid="{00000000-0005-0000-0000-000060010000}"/>
    <cellStyle name="Normal 35 2" xfId="604" xr:uid="{00000000-0005-0000-0000-000061010000}"/>
    <cellStyle name="Normal 35 3" xfId="503" xr:uid="{00000000-0005-0000-0000-000062010000}"/>
    <cellStyle name="Normal 36" xfId="352" xr:uid="{00000000-0005-0000-0000-000063010000}"/>
    <cellStyle name="Normal 36 2" xfId="362" xr:uid="{00000000-0005-0000-0000-000064010000}"/>
    <cellStyle name="Normal 36 2 2" xfId="619" xr:uid="{00000000-0005-0000-0000-000065010000}"/>
    <cellStyle name="Normal 36 2 3" xfId="605" xr:uid="{00000000-0005-0000-0000-000066010000}"/>
    <cellStyle name="Normal 36 3" xfId="620" xr:uid="{00000000-0005-0000-0000-000067010000}"/>
    <cellStyle name="Normal 36 4" xfId="504" xr:uid="{00000000-0005-0000-0000-000068010000}"/>
    <cellStyle name="Normal 37" xfId="1" xr:uid="{00000000-0005-0000-0000-000069010000}"/>
    <cellStyle name="Normal 37 2" xfId="416" xr:uid="{00000000-0005-0000-0000-00006A010000}"/>
    <cellStyle name="Normal 38" xfId="356" xr:uid="{00000000-0005-0000-0000-00006B010000}"/>
    <cellStyle name="Normal 38 2" xfId="508" xr:uid="{00000000-0005-0000-0000-00006C010000}"/>
    <cellStyle name="Normal 39" xfId="357" xr:uid="{00000000-0005-0000-0000-00006D010000}"/>
    <cellStyle name="Normal 39 2" xfId="510" xr:uid="{00000000-0005-0000-0000-00006E010000}"/>
    <cellStyle name="Normal 4" xfId="96" xr:uid="{00000000-0005-0000-0000-00006F010000}"/>
    <cellStyle name="Normal 4 2" xfId="198" xr:uid="{00000000-0005-0000-0000-000070010000}"/>
    <cellStyle name="Normal 4 2 2" xfId="401" xr:uid="{00000000-0005-0000-0000-000071010000}"/>
    <cellStyle name="Normal 4 3" xfId="280" xr:uid="{00000000-0005-0000-0000-000072010000}"/>
    <cellStyle name="Normal 4 3 2" xfId="419" xr:uid="{00000000-0005-0000-0000-000073010000}"/>
    <cellStyle name="Normal 4 4" xfId="372" xr:uid="{00000000-0005-0000-0000-000074010000}"/>
    <cellStyle name="Normal 40" xfId="358" xr:uid="{00000000-0005-0000-0000-000075010000}"/>
    <cellStyle name="Normal 40 2" xfId="511" xr:uid="{00000000-0005-0000-0000-000076010000}"/>
    <cellStyle name="Normal 41" xfId="361" xr:uid="{00000000-0005-0000-0000-000077010000}"/>
    <cellStyle name="Normal 41 2" xfId="512" xr:uid="{00000000-0005-0000-0000-000078010000}"/>
    <cellStyle name="Normal 42" xfId="507" xr:uid="{00000000-0005-0000-0000-000079010000}"/>
    <cellStyle name="Normal 43" xfId="509" xr:uid="{00000000-0005-0000-0000-00007A010000}"/>
    <cellStyle name="Normal 44" xfId="513" xr:uid="{00000000-0005-0000-0000-00007B010000}"/>
    <cellStyle name="Normal 45" xfId="515" xr:uid="{00000000-0005-0000-0000-00007C010000}"/>
    <cellStyle name="Normal 46" xfId="506" xr:uid="{00000000-0005-0000-0000-00007D010000}"/>
    <cellStyle name="Normal 47" xfId="520" xr:uid="{00000000-0005-0000-0000-00007E010000}"/>
    <cellStyle name="Normal 48" xfId="522" xr:uid="{00000000-0005-0000-0000-00007F010000}"/>
    <cellStyle name="Normal 49" xfId="523" xr:uid="{00000000-0005-0000-0000-000080010000}"/>
    <cellStyle name="Normal 5" xfId="97" xr:uid="{00000000-0005-0000-0000-000081010000}"/>
    <cellStyle name="Normal 5 2" xfId="199" xr:uid="{00000000-0005-0000-0000-000082010000}"/>
    <cellStyle name="Normal 5 2 2" xfId="402" xr:uid="{00000000-0005-0000-0000-000083010000}"/>
    <cellStyle name="Normal 5 3" xfId="281" xr:uid="{00000000-0005-0000-0000-000084010000}"/>
    <cellStyle name="Normal 5 3 2" xfId="420" xr:uid="{00000000-0005-0000-0000-000085010000}"/>
    <cellStyle name="Normal 5 4" xfId="373" xr:uid="{00000000-0005-0000-0000-000086010000}"/>
    <cellStyle name="Normal 50" xfId="525" xr:uid="{00000000-0005-0000-0000-000087010000}"/>
    <cellStyle name="Normal 51" xfId="526" xr:uid="{00000000-0005-0000-0000-000088010000}"/>
    <cellStyle name="Normal 52" xfId="524" xr:uid="{00000000-0005-0000-0000-000089010000}"/>
    <cellStyle name="Normal 53" xfId="527" xr:uid="{00000000-0005-0000-0000-00008A010000}"/>
    <cellStyle name="Normal 54" xfId="521" xr:uid="{00000000-0005-0000-0000-00008B010000}"/>
    <cellStyle name="Normal 55" xfId="528" xr:uid="{00000000-0005-0000-0000-00008C010000}"/>
    <cellStyle name="Normal 56" xfId="529" xr:uid="{00000000-0005-0000-0000-00008D010000}"/>
    <cellStyle name="Normal 57" xfId="530" xr:uid="{00000000-0005-0000-0000-00008E010000}"/>
    <cellStyle name="Normal 58" xfId="531" xr:uid="{00000000-0005-0000-0000-00008F010000}"/>
    <cellStyle name="Normal 59" xfId="532" xr:uid="{00000000-0005-0000-0000-000090010000}"/>
    <cellStyle name="Normal 6" xfId="194" xr:uid="{00000000-0005-0000-0000-000091010000}"/>
    <cellStyle name="Normal 6 2" xfId="398" xr:uid="{00000000-0005-0000-0000-000092010000}"/>
    <cellStyle name="Normal 60" xfId="505" xr:uid="{00000000-0005-0000-0000-000093010000}"/>
    <cellStyle name="Normal 61" xfId="533" xr:uid="{00000000-0005-0000-0000-000094010000}"/>
    <cellStyle name="Normal 62" xfId="534" xr:uid="{00000000-0005-0000-0000-000095010000}"/>
    <cellStyle name="Normal 63" xfId="535" xr:uid="{00000000-0005-0000-0000-000096010000}"/>
    <cellStyle name="Normal 64" xfId="536" xr:uid="{00000000-0005-0000-0000-000097010000}"/>
    <cellStyle name="Normal 65" xfId="537" xr:uid="{00000000-0005-0000-0000-000098010000}"/>
    <cellStyle name="Normal 66" xfId="538" xr:uid="{00000000-0005-0000-0000-000099010000}"/>
    <cellStyle name="Normal 67" xfId="539" xr:uid="{00000000-0005-0000-0000-00009A010000}"/>
    <cellStyle name="Normal 68" xfId="540" xr:uid="{00000000-0005-0000-0000-00009B010000}"/>
    <cellStyle name="Normal 69" xfId="541" xr:uid="{00000000-0005-0000-0000-00009C010000}"/>
    <cellStyle name="Normal 7" xfId="200" xr:uid="{00000000-0005-0000-0000-00009D010000}"/>
    <cellStyle name="Normal 7 2" xfId="403" xr:uid="{00000000-0005-0000-0000-00009E010000}"/>
    <cellStyle name="Normal 70" xfId="470" xr:uid="{00000000-0005-0000-0000-00009F010000}"/>
    <cellStyle name="Normal 71" xfId="557" xr:uid="{00000000-0005-0000-0000-0000A0010000}"/>
    <cellStyle name="Normal 72" xfId="558" xr:uid="{00000000-0005-0000-0000-0000A1010000}"/>
    <cellStyle name="Normal 73" xfId="559" xr:uid="{00000000-0005-0000-0000-0000A2010000}"/>
    <cellStyle name="Normal 74" xfId="560" xr:uid="{00000000-0005-0000-0000-0000A3010000}"/>
    <cellStyle name="Normal 75" xfId="561" xr:uid="{00000000-0005-0000-0000-0000A4010000}"/>
    <cellStyle name="Normal 76" xfId="562" xr:uid="{00000000-0005-0000-0000-0000A5010000}"/>
    <cellStyle name="Normal 77" xfId="563" xr:uid="{00000000-0005-0000-0000-0000A6010000}"/>
    <cellStyle name="Normal 78" xfId="564" xr:uid="{00000000-0005-0000-0000-0000A7010000}"/>
    <cellStyle name="Normal 79" xfId="566" xr:uid="{00000000-0005-0000-0000-0000A8010000}"/>
    <cellStyle name="Normal 8" xfId="201" xr:uid="{00000000-0005-0000-0000-0000A9010000}"/>
    <cellStyle name="Normal 8 2" xfId="404" xr:uid="{00000000-0005-0000-0000-0000AA010000}"/>
    <cellStyle name="Normal 80" xfId="567" xr:uid="{00000000-0005-0000-0000-0000AB010000}"/>
    <cellStyle name="Normal 81" xfId="568" xr:uid="{00000000-0005-0000-0000-0000AC010000}"/>
    <cellStyle name="Normal 82" xfId="569" xr:uid="{00000000-0005-0000-0000-0000AD010000}"/>
    <cellStyle name="Normal 83" xfId="565" xr:uid="{00000000-0005-0000-0000-0000AE010000}"/>
    <cellStyle name="Normal 84" xfId="570" xr:uid="{00000000-0005-0000-0000-0000AF010000}"/>
    <cellStyle name="Normal 85" xfId="571" xr:uid="{00000000-0005-0000-0000-0000B0010000}"/>
    <cellStyle name="Normal 86" xfId="572" xr:uid="{00000000-0005-0000-0000-0000B1010000}"/>
    <cellStyle name="Normal 87" xfId="573" xr:uid="{00000000-0005-0000-0000-0000B2010000}"/>
    <cellStyle name="Normal 88" xfId="574" xr:uid="{00000000-0005-0000-0000-0000B3010000}"/>
    <cellStyle name="Normal 89" xfId="575" xr:uid="{00000000-0005-0000-0000-0000B4010000}"/>
    <cellStyle name="Normal 9" xfId="202" xr:uid="{00000000-0005-0000-0000-0000B5010000}"/>
    <cellStyle name="Normal 9 2" xfId="405" xr:uid="{00000000-0005-0000-0000-0000B6010000}"/>
    <cellStyle name="Normal 90" xfId="576" xr:uid="{00000000-0005-0000-0000-0000B7010000}"/>
    <cellStyle name="Normal 91" xfId="577" xr:uid="{00000000-0005-0000-0000-0000B8010000}"/>
    <cellStyle name="Normal 92" xfId="579" xr:uid="{00000000-0005-0000-0000-0000B9010000}"/>
    <cellStyle name="Normal 93" xfId="580" xr:uid="{00000000-0005-0000-0000-0000BA010000}"/>
    <cellStyle name="Normal 94" xfId="578" xr:uid="{00000000-0005-0000-0000-0000BB010000}"/>
    <cellStyle name="Normal 95" xfId="581" xr:uid="{00000000-0005-0000-0000-0000BC010000}"/>
    <cellStyle name="Normal 96" xfId="582" xr:uid="{00000000-0005-0000-0000-0000BD010000}"/>
    <cellStyle name="Normal 97" xfId="583" xr:uid="{00000000-0005-0000-0000-0000BE010000}"/>
    <cellStyle name="Normal 98" xfId="584" xr:uid="{00000000-0005-0000-0000-0000BF010000}"/>
    <cellStyle name="Normal 99" xfId="585" xr:uid="{00000000-0005-0000-0000-0000C0010000}"/>
    <cellStyle name="Normal_Display" xfId="360" xr:uid="{00000000-0005-0000-0000-0000C1010000}"/>
    <cellStyle name="Normal_From Nat EF excel draft extrait clarity" xfId="363" xr:uid="{00000000-0005-0000-0000-0000C2010000}"/>
    <cellStyle name="Normal_From Nat EF excel draft extrait clarity 3" xfId="282" xr:uid="{00000000-0005-0000-0000-0000C3010000}"/>
    <cellStyle name="Normal_Historical Financial summary 5 years US$ Janv.05_From Nat EF excel draft extrait clarity" xfId="364" xr:uid="{00000000-0005-0000-0000-0000C4010000}"/>
    <cellStyle name="normální_06-ORDER-Hradec" xfId="98" xr:uid="{00000000-0005-0000-0000-0000C5010000}"/>
    <cellStyle name="Normalny_Line 25" xfId="99" xr:uid="{00000000-0005-0000-0000-0000C6010000}"/>
    <cellStyle name="Note 2" xfId="283" xr:uid="{00000000-0005-0000-0000-0000C7010000}"/>
    <cellStyle name="Note 2 2" xfId="421" xr:uid="{00000000-0005-0000-0000-0000C8010000}"/>
    <cellStyle name="Note 3" xfId="100" xr:uid="{00000000-0005-0000-0000-0000C9010000}"/>
    <cellStyle name="Output 2" xfId="284" xr:uid="{00000000-0005-0000-0000-0000CA010000}"/>
    <cellStyle name="Output 3" xfId="101" xr:uid="{00000000-0005-0000-0000-0000CB010000}"/>
    <cellStyle name="Percent [0%]" xfId="102" xr:uid="{00000000-0005-0000-0000-0000CC010000}"/>
    <cellStyle name="Percent [0.00%]" xfId="103" xr:uid="{00000000-0005-0000-0000-0000CD010000}"/>
    <cellStyle name="PSChar" xfId="104" xr:uid="{00000000-0005-0000-0000-0000CE010000}"/>
    <cellStyle name="PSChar 2" xfId="285" xr:uid="{00000000-0005-0000-0000-0000CF010000}"/>
    <cellStyle name="PSDate" xfId="105" xr:uid="{00000000-0005-0000-0000-0000D0010000}"/>
    <cellStyle name="PSDec" xfId="106" xr:uid="{00000000-0005-0000-0000-0000D1010000}"/>
    <cellStyle name="PSHeading" xfId="107" xr:uid="{00000000-0005-0000-0000-0000D2010000}"/>
    <cellStyle name="PSHeading 2" xfId="108" xr:uid="{00000000-0005-0000-0000-0000D3010000}"/>
    <cellStyle name="PSHeading 2 2" xfId="109" xr:uid="{00000000-0005-0000-0000-0000D4010000}"/>
    <cellStyle name="PSHeading 2 2 2" xfId="288" xr:uid="{00000000-0005-0000-0000-0000D5010000}"/>
    <cellStyle name="PSHeading 2 3" xfId="287" xr:uid="{00000000-0005-0000-0000-0000D6010000}"/>
    <cellStyle name="PSHeading 2_Flexjet sch.1" xfId="110" xr:uid="{00000000-0005-0000-0000-0000D7010000}"/>
    <cellStyle name="PSHeading 3" xfId="111" xr:uid="{00000000-0005-0000-0000-0000D8010000}"/>
    <cellStyle name="PSHeading 3 2" xfId="289" xr:uid="{00000000-0005-0000-0000-0000D9010000}"/>
    <cellStyle name="PSHeading 4" xfId="112" xr:uid="{00000000-0005-0000-0000-0000DA010000}"/>
    <cellStyle name="PSHeading 4 2" xfId="290" xr:uid="{00000000-0005-0000-0000-0000DB010000}"/>
    <cellStyle name="PSHeading 5" xfId="113" xr:uid="{00000000-0005-0000-0000-0000DC010000}"/>
    <cellStyle name="PSHeading 5 2" xfId="291" xr:uid="{00000000-0005-0000-0000-0000DD010000}"/>
    <cellStyle name="PSHeading 6" xfId="286" xr:uid="{00000000-0005-0000-0000-0000DE010000}"/>
    <cellStyle name="PSHeading_sch-14-All" xfId="114" xr:uid="{00000000-0005-0000-0000-0000DF010000}"/>
    <cellStyle name="PSInt" xfId="115" xr:uid="{00000000-0005-0000-0000-0000E0010000}"/>
    <cellStyle name="PSSpacer" xfId="116" xr:uid="{00000000-0005-0000-0000-0000E1010000}"/>
    <cellStyle name="PSSpacer 2" xfId="292" xr:uid="{00000000-0005-0000-0000-0000E2010000}"/>
    <cellStyle name="SAPBEXaggData" xfId="117" xr:uid="{00000000-0005-0000-0000-0000E3010000}"/>
    <cellStyle name="SAPBEXaggDataEmph" xfId="118" xr:uid="{00000000-0005-0000-0000-0000E4010000}"/>
    <cellStyle name="SAPBEXaggItem" xfId="119" xr:uid="{00000000-0005-0000-0000-0000E5010000}"/>
    <cellStyle name="SAPBEXaggItemX" xfId="120" xr:uid="{00000000-0005-0000-0000-0000E6010000}"/>
    <cellStyle name="SAPBEXaggItemX 2" xfId="293" xr:uid="{00000000-0005-0000-0000-0000E7010000}"/>
    <cellStyle name="SAPBEXchaText" xfId="121" xr:uid="{00000000-0005-0000-0000-0000E8010000}"/>
    <cellStyle name="SAPBEXexcBad7" xfId="122" xr:uid="{00000000-0005-0000-0000-0000E9010000}"/>
    <cellStyle name="SAPBEXexcBad8" xfId="123" xr:uid="{00000000-0005-0000-0000-0000EA010000}"/>
    <cellStyle name="SAPBEXexcBad9" xfId="124" xr:uid="{00000000-0005-0000-0000-0000EB010000}"/>
    <cellStyle name="SAPBEXexcCritical4" xfId="125" xr:uid="{00000000-0005-0000-0000-0000EC010000}"/>
    <cellStyle name="SAPBEXexcCritical5" xfId="126" xr:uid="{00000000-0005-0000-0000-0000ED010000}"/>
    <cellStyle name="SAPBEXexcCritical6" xfId="127" xr:uid="{00000000-0005-0000-0000-0000EE010000}"/>
    <cellStyle name="SAPBEXexcGood1" xfId="128" xr:uid="{00000000-0005-0000-0000-0000EF010000}"/>
    <cellStyle name="SAPBEXexcGood2" xfId="129" xr:uid="{00000000-0005-0000-0000-0000F0010000}"/>
    <cellStyle name="SAPBEXexcGood3" xfId="130" xr:uid="{00000000-0005-0000-0000-0000F1010000}"/>
    <cellStyle name="SAPBEXfilterDrill" xfId="131" xr:uid="{00000000-0005-0000-0000-0000F2010000}"/>
    <cellStyle name="SAPBEXfilterItem" xfId="132" xr:uid="{00000000-0005-0000-0000-0000F3010000}"/>
    <cellStyle name="SAPBEXfilterText" xfId="133" xr:uid="{00000000-0005-0000-0000-0000F4010000}"/>
    <cellStyle name="SAPBEXformats" xfId="134" xr:uid="{00000000-0005-0000-0000-0000F5010000}"/>
    <cellStyle name="SAPBEXheaderItem" xfId="135" xr:uid="{00000000-0005-0000-0000-0000F6010000}"/>
    <cellStyle name="SAPBEXheaderItem 2" xfId="136" xr:uid="{00000000-0005-0000-0000-0000F7010000}"/>
    <cellStyle name="SAPBEXheaderItem_#49 103-RA-0312-BA 0000M1001" xfId="137" xr:uid="{00000000-0005-0000-0000-0000F8010000}"/>
    <cellStyle name="SAPBEXheaderText" xfId="138" xr:uid="{00000000-0005-0000-0000-0000F9010000}"/>
    <cellStyle name="SAPBEXheaderText 2" xfId="139" xr:uid="{00000000-0005-0000-0000-0000FA010000}"/>
    <cellStyle name="SAPBEXheaderText_#49 103-RA-0312-BA 0000M1001" xfId="140" xr:uid="{00000000-0005-0000-0000-0000FB010000}"/>
    <cellStyle name="SAPBEXHLevel0" xfId="141" xr:uid="{00000000-0005-0000-0000-0000FC010000}"/>
    <cellStyle name="SAPBEXHLevel0 2" xfId="294" xr:uid="{00000000-0005-0000-0000-0000FD010000}"/>
    <cellStyle name="SAPBEXHLevel0 2 2" xfId="422" xr:uid="{00000000-0005-0000-0000-0000FE010000}"/>
    <cellStyle name="SAPBEXHLevel0 3" xfId="375" xr:uid="{00000000-0005-0000-0000-0000FF010000}"/>
    <cellStyle name="SAPBEXHLevel0X" xfId="142" xr:uid="{00000000-0005-0000-0000-000000020000}"/>
    <cellStyle name="SAPBEXHLevel0X 2" xfId="295" xr:uid="{00000000-0005-0000-0000-000001020000}"/>
    <cellStyle name="SAPBEXHLevel0X 2 2" xfId="423" xr:uid="{00000000-0005-0000-0000-000002020000}"/>
    <cellStyle name="SAPBEXHLevel0X 3" xfId="376" xr:uid="{00000000-0005-0000-0000-000003020000}"/>
    <cellStyle name="SAPBEXHLevel1" xfId="143" xr:uid="{00000000-0005-0000-0000-000004020000}"/>
    <cellStyle name="SAPBEXHLevel1 2" xfId="296" xr:uid="{00000000-0005-0000-0000-000005020000}"/>
    <cellStyle name="SAPBEXHLevel1 2 2" xfId="424" xr:uid="{00000000-0005-0000-0000-000006020000}"/>
    <cellStyle name="SAPBEXHLevel1 3" xfId="377" xr:uid="{00000000-0005-0000-0000-000007020000}"/>
    <cellStyle name="SAPBEXHLevel1X" xfId="144" xr:uid="{00000000-0005-0000-0000-000008020000}"/>
    <cellStyle name="SAPBEXHLevel1X 2" xfId="297" xr:uid="{00000000-0005-0000-0000-000009020000}"/>
    <cellStyle name="SAPBEXHLevel1X 2 2" xfId="425" xr:uid="{00000000-0005-0000-0000-00000A020000}"/>
    <cellStyle name="SAPBEXHLevel1X 3" xfId="378" xr:uid="{00000000-0005-0000-0000-00000B020000}"/>
    <cellStyle name="SAPBEXHLevel2" xfId="145" xr:uid="{00000000-0005-0000-0000-00000C020000}"/>
    <cellStyle name="SAPBEXHLevel2 2" xfId="298" xr:uid="{00000000-0005-0000-0000-00000D020000}"/>
    <cellStyle name="SAPBEXHLevel2 2 2" xfId="426" xr:uid="{00000000-0005-0000-0000-00000E020000}"/>
    <cellStyle name="SAPBEXHLevel2 3" xfId="379" xr:uid="{00000000-0005-0000-0000-00000F020000}"/>
    <cellStyle name="SAPBEXHLevel2X" xfId="146" xr:uid="{00000000-0005-0000-0000-000010020000}"/>
    <cellStyle name="SAPBEXHLevel2X 2" xfId="299" xr:uid="{00000000-0005-0000-0000-000011020000}"/>
    <cellStyle name="SAPBEXHLevel2X 2 2" xfId="427" xr:uid="{00000000-0005-0000-0000-000012020000}"/>
    <cellStyle name="SAPBEXHLevel2X 3" xfId="380" xr:uid="{00000000-0005-0000-0000-000013020000}"/>
    <cellStyle name="SAPBEXHLevel3" xfId="147" xr:uid="{00000000-0005-0000-0000-000014020000}"/>
    <cellStyle name="SAPBEXHLevel3 2" xfId="300" xr:uid="{00000000-0005-0000-0000-000015020000}"/>
    <cellStyle name="SAPBEXHLevel3 2 2" xfId="428" xr:uid="{00000000-0005-0000-0000-000016020000}"/>
    <cellStyle name="SAPBEXHLevel3 3" xfId="381" xr:uid="{00000000-0005-0000-0000-000017020000}"/>
    <cellStyle name="SAPBEXHLevel3X" xfId="148" xr:uid="{00000000-0005-0000-0000-000018020000}"/>
    <cellStyle name="SAPBEXHLevel3X 2" xfId="301" xr:uid="{00000000-0005-0000-0000-000019020000}"/>
    <cellStyle name="SAPBEXHLevel3X 2 2" xfId="429" xr:uid="{00000000-0005-0000-0000-00001A020000}"/>
    <cellStyle name="SAPBEXHLevel3X 3" xfId="382" xr:uid="{00000000-0005-0000-0000-00001B020000}"/>
    <cellStyle name="SAPBEXresData" xfId="149" xr:uid="{00000000-0005-0000-0000-00001C020000}"/>
    <cellStyle name="SAPBEXresDataEmph" xfId="150" xr:uid="{00000000-0005-0000-0000-00001D020000}"/>
    <cellStyle name="SAPBEXresItem" xfId="151" xr:uid="{00000000-0005-0000-0000-00001E020000}"/>
    <cellStyle name="SAPBEXresItemX" xfId="152" xr:uid="{00000000-0005-0000-0000-00001F020000}"/>
    <cellStyle name="SAPBEXresItemX 2" xfId="302" xr:uid="{00000000-0005-0000-0000-000020020000}"/>
    <cellStyle name="SAPBEXstdData" xfId="153" xr:uid="{00000000-0005-0000-0000-000021020000}"/>
    <cellStyle name="SAPBEXstdDataEmph" xfId="154" xr:uid="{00000000-0005-0000-0000-000022020000}"/>
    <cellStyle name="SAPBEXstdItem" xfId="155" xr:uid="{00000000-0005-0000-0000-000023020000}"/>
    <cellStyle name="SAPBEXstdItemX" xfId="156" xr:uid="{00000000-0005-0000-0000-000024020000}"/>
    <cellStyle name="SAPBEXstdItemX 2" xfId="303" xr:uid="{00000000-0005-0000-0000-000025020000}"/>
    <cellStyle name="SAPBEXtitle" xfId="157" xr:uid="{00000000-0005-0000-0000-000026020000}"/>
    <cellStyle name="SAPBEXundefined" xfId="158" xr:uid="{00000000-0005-0000-0000-000027020000}"/>
    <cellStyle name="SAPError" xfId="159" xr:uid="{00000000-0005-0000-0000-000028020000}"/>
    <cellStyle name="SAPError 2" xfId="304" xr:uid="{00000000-0005-0000-0000-000029020000}"/>
    <cellStyle name="SAPError 2 2" xfId="430" xr:uid="{00000000-0005-0000-0000-00002A020000}"/>
    <cellStyle name="SAPError 3" xfId="383" xr:uid="{00000000-0005-0000-0000-00002B020000}"/>
    <cellStyle name="SAPKey" xfId="160" xr:uid="{00000000-0005-0000-0000-00002C020000}"/>
    <cellStyle name="SAPKey 2" xfId="305" xr:uid="{00000000-0005-0000-0000-00002D020000}"/>
    <cellStyle name="SAPKey 2 2" xfId="431" xr:uid="{00000000-0005-0000-0000-00002E020000}"/>
    <cellStyle name="SAPKey 3" xfId="384" xr:uid="{00000000-0005-0000-0000-00002F020000}"/>
    <cellStyle name="SAPLocked" xfId="161" xr:uid="{00000000-0005-0000-0000-000030020000}"/>
    <cellStyle name="SAPLocked 2" xfId="306" xr:uid="{00000000-0005-0000-0000-000031020000}"/>
    <cellStyle name="SAPLocked 2 2" xfId="432" xr:uid="{00000000-0005-0000-0000-000032020000}"/>
    <cellStyle name="SAPLocked 3" xfId="385" xr:uid="{00000000-0005-0000-0000-000033020000}"/>
    <cellStyle name="SAPOutput" xfId="162" xr:uid="{00000000-0005-0000-0000-000034020000}"/>
    <cellStyle name="SAPOutput 2" xfId="447" xr:uid="{00000000-0005-0000-0000-000035020000}"/>
    <cellStyle name="SAPSpace" xfId="163" xr:uid="{00000000-0005-0000-0000-000036020000}"/>
    <cellStyle name="SAPSpace 2" xfId="308" xr:uid="{00000000-0005-0000-0000-000037020000}"/>
    <cellStyle name="SAPSpace 2 2" xfId="434" xr:uid="{00000000-0005-0000-0000-000038020000}"/>
    <cellStyle name="SAPSpace 3" xfId="386" xr:uid="{00000000-0005-0000-0000-000039020000}"/>
    <cellStyle name="SAPText" xfId="164" xr:uid="{00000000-0005-0000-0000-00003A020000}"/>
    <cellStyle name="SAPText 2" xfId="309" xr:uid="{00000000-0005-0000-0000-00003B020000}"/>
    <cellStyle name="SAPText 2 2" xfId="435" xr:uid="{00000000-0005-0000-0000-00003C020000}"/>
    <cellStyle name="SAPText 3" xfId="387" xr:uid="{00000000-0005-0000-0000-00003D020000}"/>
    <cellStyle name="SAPUnLocked" xfId="165" xr:uid="{00000000-0005-0000-0000-00003E020000}"/>
    <cellStyle name="SAPUnLocked 2" xfId="354" xr:uid="{00000000-0005-0000-0000-00003F020000}"/>
    <cellStyle name="SAPUnLocked 2 2" xfId="607" xr:uid="{00000000-0005-0000-0000-000040020000}"/>
    <cellStyle name="SAPUnLocked 2 3" xfId="444" xr:uid="{00000000-0005-0000-0000-000041020000}"/>
    <cellStyle name="Satisfaisant" xfId="166" xr:uid="{00000000-0005-0000-0000-000042020000}"/>
    <cellStyle name="Satisfaisant 2" xfId="310" xr:uid="{00000000-0005-0000-0000-000043020000}"/>
    <cellStyle name="Satisfaisant 3" xfId="388" xr:uid="{00000000-0005-0000-0000-000044020000}"/>
    <cellStyle name="SEM-BPS-data" xfId="167" xr:uid="{00000000-0005-0000-0000-000045020000}"/>
    <cellStyle name="SEM-BPS-data 2" xfId="311" xr:uid="{00000000-0005-0000-0000-000046020000}"/>
    <cellStyle name="SEM-BPS-head" xfId="168" xr:uid="{00000000-0005-0000-0000-000047020000}"/>
    <cellStyle name="SEM-BPS-head 2" xfId="312" xr:uid="{00000000-0005-0000-0000-000048020000}"/>
    <cellStyle name="SEM-BPS-headdata" xfId="169" xr:uid="{00000000-0005-0000-0000-000049020000}"/>
    <cellStyle name="SEM-BPS-headdata 2" xfId="313" xr:uid="{00000000-0005-0000-0000-00004A020000}"/>
    <cellStyle name="SEM-BPS-headkey" xfId="170" xr:uid="{00000000-0005-0000-0000-00004B020000}"/>
    <cellStyle name="SEM-BPS-headkey 2" xfId="314" xr:uid="{00000000-0005-0000-0000-00004C020000}"/>
    <cellStyle name="SEM-BPS-input-on" xfId="171" xr:uid="{00000000-0005-0000-0000-00004D020000}"/>
    <cellStyle name="SEM-BPS-input-on 2" xfId="315" xr:uid="{00000000-0005-0000-0000-00004E020000}"/>
    <cellStyle name="SEM-BPS-key" xfId="172" xr:uid="{00000000-0005-0000-0000-00004F020000}"/>
    <cellStyle name="SEM-BPS-key 2" xfId="316" xr:uid="{00000000-0005-0000-0000-000050020000}"/>
    <cellStyle name="SHItems" xfId="173" xr:uid="{00000000-0005-0000-0000-000051020000}"/>
    <cellStyle name="SHItems 2" xfId="317" xr:uid="{00000000-0005-0000-0000-000052020000}"/>
    <cellStyle name="SHQuadro" xfId="174" xr:uid="{00000000-0005-0000-0000-000053020000}"/>
    <cellStyle name="SHQuadro 2" xfId="318" xr:uid="{00000000-0005-0000-0000-000054020000}"/>
    <cellStyle name="Sortie" xfId="175" xr:uid="{00000000-0005-0000-0000-000055020000}"/>
    <cellStyle name="Sortie 2" xfId="319" xr:uid="{00000000-0005-0000-0000-000056020000}"/>
    <cellStyle name="Sortie 3" xfId="389" xr:uid="{00000000-0005-0000-0000-000057020000}"/>
    <cellStyle name="Standaard_- Rel. source" xfId="176" xr:uid="{00000000-0005-0000-0000-000058020000}"/>
    <cellStyle name="Standard_16" xfId="177" xr:uid="{00000000-0005-0000-0000-000059020000}"/>
    <cellStyle name="Style 1" xfId="178" xr:uid="{00000000-0005-0000-0000-00005A020000}"/>
    <cellStyle name="Style 1 2" xfId="320" xr:uid="{00000000-0005-0000-0000-00005B020000}"/>
    <cellStyle name="Style 1 2 2" xfId="436" xr:uid="{00000000-0005-0000-0000-00005C020000}"/>
    <cellStyle name="Style 1 3" xfId="390" xr:uid="{00000000-0005-0000-0000-00005D020000}"/>
    <cellStyle name="Texte explicatif" xfId="179" xr:uid="{00000000-0005-0000-0000-00005E020000}"/>
    <cellStyle name="Texte explicatif 2" xfId="321" xr:uid="{00000000-0005-0000-0000-00005F020000}"/>
    <cellStyle name="Texte explicatif 3" xfId="391" xr:uid="{00000000-0005-0000-0000-000060020000}"/>
    <cellStyle name="Title 2" xfId="322" xr:uid="{00000000-0005-0000-0000-000061020000}"/>
    <cellStyle name="Title 3" xfId="355" xr:uid="{00000000-0005-0000-0000-000062020000}"/>
    <cellStyle name="Title 4" xfId="180" xr:uid="{00000000-0005-0000-0000-000063020000}"/>
    <cellStyle name="TITRE" xfId="181" xr:uid="{00000000-0005-0000-0000-000064020000}"/>
    <cellStyle name="TITRE 2" xfId="323" xr:uid="{00000000-0005-0000-0000-000065020000}"/>
    <cellStyle name="Titre 3" xfId="392" xr:uid="{00000000-0005-0000-0000-000066020000}"/>
    <cellStyle name="Titre 4" xfId="413" xr:uid="{00000000-0005-0000-0000-000067020000}"/>
    <cellStyle name="Titre 5" xfId="638" xr:uid="{00000000-0005-0000-0000-000068020000}"/>
    <cellStyle name="Titre 1" xfId="182" xr:uid="{00000000-0005-0000-0000-000069020000}"/>
    <cellStyle name="Titre 1 2" xfId="324" xr:uid="{00000000-0005-0000-0000-00006A020000}"/>
    <cellStyle name="Titre 1 3" xfId="393" xr:uid="{00000000-0005-0000-0000-00006B020000}"/>
    <cellStyle name="Titre 2" xfId="183" xr:uid="{00000000-0005-0000-0000-00006C020000}"/>
    <cellStyle name="Titre 2 2" xfId="325" xr:uid="{00000000-0005-0000-0000-00006D020000}"/>
    <cellStyle name="Titre 2 3" xfId="394" xr:uid="{00000000-0005-0000-0000-00006E020000}"/>
    <cellStyle name="Titre 3" xfId="184" xr:uid="{00000000-0005-0000-0000-00006F020000}"/>
    <cellStyle name="Titre 3 2" xfId="326" xr:uid="{00000000-0005-0000-0000-000070020000}"/>
    <cellStyle name="Titre 3 3" xfId="395" xr:uid="{00000000-0005-0000-0000-000071020000}"/>
    <cellStyle name="Titre 4" xfId="185" xr:uid="{00000000-0005-0000-0000-000072020000}"/>
    <cellStyle name="Titre 4 2" xfId="327" xr:uid="{00000000-0005-0000-0000-000073020000}"/>
    <cellStyle name="Titre 4 3" xfId="396" xr:uid="{00000000-0005-0000-0000-000074020000}"/>
    <cellStyle name="TITRE_Sch.12 - M3000" xfId="186" xr:uid="{00000000-0005-0000-0000-000075020000}"/>
    <cellStyle name="Total 2" xfId="328" xr:uid="{00000000-0005-0000-0000-000076020000}"/>
    <cellStyle name="Total 3" xfId="187" xr:uid="{00000000-0005-0000-0000-000077020000}"/>
    <cellStyle name="Valuta [0]_CM_DATA_TRAXIS" xfId="188" xr:uid="{00000000-0005-0000-0000-000078020000}"/>
    <cellStyle name="Valuta_CM_DATA_TRAXIS" xfId="189" xr:uid="{00000000-0005-0000-0000-000079020000}"/>
    <cellStyle name="Vérification" xfId="190" xr:uid="{00000000-0005-0000-0000-00007A020000}"/>
    <cellStyle name="Vérification 2" xfId="329" xr:uid="{00000000-0005-0000-0000-00007B020000}"/>
    <cellStyle name="Vérification 3" xfId="397" xr:uid="{00000000-0005-0000-0000-00007C020000}"/>
    <cellStyle name="Währung [0]_ANLAG_SP" xfId="191" xr:uid="{00000000-0005-0000-0000-00007D020000}"/>
    <cellStyle name="Währung_ANLAG_SP" xfId="192" xr:uid="{00000000-0005-0000-0000-00007E020000}"/>
    <cellStyle name="Warning Text 2" xfId="336" xr:uid="{00000000-0005-0000-0000-00007F020000}"/>
    <cellStyle name="Warning Text 3" xfId="193" xr:uid="{00000000-0005-0000-0000-00008002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P30"/>
  <sheetViews>
    <sheetView showGridLines="0" view="pageBreakPreview" topLeftCell="A4" zoomScale="145" zoomScaleNormal="100" zoomScaleSheetLayoutView="145" zoomScalePageLayoutView="85" workbookViewId="0">
      <selection activeCell="N17" sqref="N17"/>
    </sheetView>
  </sheetViews>
  <sheetFormatPr defaultColWidth="10.6640625" defaultRowHeight="12" customHeight="1"/>
  <cols>
    <col min="1" max="1" width="2.5" style="41" customWidth="1"/>
    <col min="2" max="2" width="44.5" style="41" customWidth="1"/>
    <col min="3" max="3" width="10.33203125" style="73" customWidth="1"/>
    <col min="4" max="4" width="10.33203125" style="164" customWidth="1"/>
    <col min="5" max="7" width="10.33203125" style="73" customWidth="1"/>
    <col min="8" max="8" width="10.1640625" style="73" customWidth="1"/>
    <col min="9" max="9" width="10.6640625" style="73" customWidth="1"/>
    <col min="10" max="11" width="10.5" style="73" customWidth="1"/>
    <col min="12" max="12" width="10.33203125" style="73" customWidth="1"/>
    <col min="13" max="13" width="6.6640625" style="73" customWidth="1"/>
    <col min="14" max="16384" width="10.6640625" style="41"/>
  </cols>
  <sheetData>
    <row r="1" spans="1:14" ht="12.75" customHeight="1">
      <c r="A1" s="38" t="s">
        <v>0</v>
      </c>
      <c r="B1" s="39"/>
      <c r="C1" s="39"/>
      <c r="D1" s="39"/>
      <c r="E1" s="39"/>
      <c r="F1" s="39"/>
      <c r="G1" s="39"/>
      <c r="H1" s="40"/>
      <c r="I1" s="40"/>
      <c r="J1" s="40"/>
      <c r="K1" s="40"/>
      <c r="L1" s="40"/>
      <c r="M1" s="40"/>
    </row>
    <row r="2" spans="1:14" ht="12.75" customHeight="1">
      <c r="A2" s="38" t="s">
        <v>109</v>
      </c>
      <c r="B2" s="39"/>
      <c r="C2" s="39"/>
      <c r="D2" s="39"/>
      <c r="E2" s="39"/>
      <c r="F2" s="39"/>
      <c r="G2" s="39"/>
      <c r="H2" s="40"/>
      <c r="I2" s="40"/>
      <c r="J2" s="40"/>
      <c r="K2" s="40"/>
      <c r="L2" s="40"/>
      <c r="M2" s="40"/>
    </row>
    <row r="3" spans="1:14" ht="12.75" customHeight="1">
      <c r="A3" s="179" t="s">
        <v>75</v>
      </c>
      <c r="B3" s="179"/>
      <c r="C3" s="179"/>
      <c r="D3" s="179"/>
      <c r="E3" s="179"/>
      <c r="F3" s="179"/>
      <c r="G3" s="179"/>
      <c r="H3" s="43"/>
      <c r="I3" s="43"/>
      <c r="J3" s="43"/>
      <c r="K3" s="43"/>
      <c r="L3" s="43"/>
      <c r="M3" s="43"/>
    </row>
    <row r="4" spans="1:14" ht="12.75" customHeight="1">
      <c r="A4" s="43" t="s">
        <v>20</v>
      </c>
      <c r="B4" s="40"/>
      <c r="C4" s="40"/>
      <c r="D4" s="39"/>
      <c r="E4" s="40"/>
      <c r="F4" s="40"/>
      <c r="G4" s="40"/>
      <c r="H4" s="40"/>
      <c r="I4" s="40"/>
      <c r="J4" s="40"/>
      <c r="K4" s="40"/>
      <c r="L4" s="40"/>
      <c r="M4" s="40"/>
    </row>
    <row r="5" spans="1:14" s="47" customFormat="1" ht="12" customHeight="1">
      <c r="A5" s="44"/>
      <c r="B5" s="45"/>
      <c r="C5" s="46"/>
      <c r="D5" s="46"/>
      <c r="E5" s="46"/>
      <c r="F5" s="46"/>
      <c r="G5" s="46"/>
      <c r="H5" s="46"/>
      <c r="I5" s="46"/>
      <c r="J5" s="46"/>
      <c r="K5" s="46"/>
      <c r="L5" s="46"/>
      <c r="M5" s="46"/>
    </row>
    <row r="6" spans="1:14" ht="15" customHeight="1" thickBot="1">
      <c r="A6" s="276" t="s">
        <v>76</v>
      </c>
      <c r="B6" s="277"/>
      <c r="C6" s="278"/>
      <c r="D6" s="278"/>
      <c r="E6" s="279"/>
      <c r="F6" s="392"/>
      <c r="G6" s="527">
        <v>2021</v>
      </c>
      <c r="H6" s="280"/>
      <c r="I6" s="280"/>
      <c r="J6" s="281"/>
      <c r="K6" s="649">
        <v>2020</v>
      </c>
      <c r="L6" s="649"/>
      <c r="M6" s="634"/>
      <c r="N6" s="124"/>
    </row>
    <row r="7" spans="1:14" s="274" customFormat="1" ht="24" customHeight="1">
      <c r="A7" s="650"/>
      <c r="B7" s="650"/>
      <c r="C7" s="623" t="s">
        <v>74</v>
      </c>
      <c r="D7" s="608" t="s">
        <v>97</v>
      </c>
      <c r="E7" s="608" t="s">
        <v>78</v>
      </c>
      <c r="F7" s="608" t="s">
        <v>79</v>
      </c>
      <c r="G7" s="608" t="s">
        <v>80</v>
      </c>
      <c r="H7" s="615" t="s">
        <v>74</v>
      </c>
      <c r="I7" s="609" t="s">
        <v>77</v>
      </c>
      <c r="J7" s="609" t="s">
        <v>78</v>
      </c>
      <c r="K7" s="609" t="s">
        <v>79</v>
      </c>
      <c r="L7" s="609" t="s">
        <v>80</v>
      </c>
      <c r="M7" s="634"/>
      <c r="N7" s="616"/>
    </row>
    <row r="8" spans="1:14" ht="12.75" customHeight="1">
      <c r="A8" s="179" t="s">
        <v>21</v>
      </c>
      <c r="B8" s="43"/>
      <c r="C8" s="236">
        <v>6085</v>
      </c>
      <c r="D8" s="236">
        <v>1771</v>
      </c>
      <c r="E8" s="236">
        <v>1449</v>
      </c>
      <c r="F8" s="236">
        <v>1524</v>
      </c>
      <c r="G8" s="236">
        <v>1341</v>
      </c>
      <c r="H8" s="237">
        <v>6487</v>
      </c>
      <c r="I8" s="237">
        <v>2337</v>
      </c>
      <c r="J8" s="237">
        <v>1405</v>
      </c>
      <c r="K8" s="237">
        <v>1223</v>
      </c>
      <c r="L8" s="237">
        <v>1522</v>
      </c>
      <c r="M8" s="634"/>
    </row>
    <row r="9" spans="1:14" s="234" customFormat="1" ht="12.75" customHeight="1">
      <c r="A9" s="245" t="s">
        <v>27</v>
      </c>
      <c r="B9" s="235"/>
      <c r="C9" s="236">
        <v>241</v>
      </c>
      <c r="D9" s="236">
        <v>138</v>
      </c>
      <c r="E9" s="236">
        <v>48</v>
      </c>
      <c r="F9" s="236">
        <v>36</v>
      </c>
      <c r="G9" s="236">
        <v>19</v>
      </c>
      <c r="H9" s="237">
        <v>912</v>
      </c>
      <c r="I9" s="237">
        <v>433</v>
      </c>
      <c r="J9" s="237">
        <v>-29</v>
      </c>
      <c r="K9" s="237">
        <v>403</v>
      </c>
      <c r="L9" s="237">
        <v>105</v>
      </c>
      <c r="M9" s="634"/>
      <c r="N9" s="620"/>
    </row>
    <row r="10" spans="1:14" s="234" customFormat="1" ht="13.5">
      <c r="A10" s="235"/>
      <c r="B10" s="235" t="s">
        <v>248</v>
      </c>
      <c r="C10" s="241">
        <v>936</v>
      </c>
      <c r="D10" s="241">
        <v>174</v>
      </c>
      <c r="E10" s="241">
        <v>426</v>
      </c>
      <c r="F10" s="241">
        <v>286</v>
      </c>
      <c r="G10" s="241">
        <v>290</v>
      </c>
      <c r="H10" s="242">
        <v>1060</v>
      </c>
      <c r="I10" s="242">
        <v>240</v>
      </c>
      <c r="J10" s="242">
        <v>234</v>
      </c>
      <c r="K10" s="242">
        <v>213</v>
      </c>
      <c r="L10" s="242">
        <v>402</v>
      </c>
      <c r="M10" s="634"/>
    </row>
    <row r="11" spans="1:14" s="234" customFormat="1" ht="13.5">
      <c r="A11" s="238"/>
      <c r="B11" s="275" t="s">
        <v>249</v>
      </c>
      <c r="C11" s="243">
        <v>-324</v>
      </c>
      <c r="D11" s="243">
        <v>-148</v>
      </c>
      <c r="E11" s="243">
        <v>-3</v>
      </c>
      <c r="F11" s="243">
        <v>-389</v>
      </c>
      <c r="G11" s="243">
        <v>-24</v>
      </c>
      <c r="H11" s="244">
        <v>-27</v>
      </c>
      <c r="I11" s="244">
        <v>-28</v>
      </c>
      <c r="J11" s="244">
        <v>-7</v>
      </c>
      <c r="K11" s="244">
        <v>-9</v>
      </c>
      <c r="L11" s="244">
        <v>-12</v>
      </c>
      <c r="M11" s="634"/>
    </row>
    <row r="12" spans="1:14" s="234" customFormat="1">
      <c r="A12" s="282" t="s">
        <v>30</v>
      </c>
      <c r="B12" s="236"/>
      <c r="C12" s="644">
        <v>-371</v>
      </c>
      <c r="D12" s="644">
        <v>112</v>
      </c>
      <c r="E12" s="644">
        <v>-375</v>
      </c>
      <c r="F12" s="644">
        <v>139</v>
      </c>
      <c r="G12" s="644">
        <v>-247</v>
      </c>
      <c r="H12" s="645">
        <v>-121</v>
      </c>
      <c r="I12" s="645">
        <v>221</v>
      </c>
      <c r="J12" s="645">
        <v>-256</v>
      </c>
      <c r="K12" s="645">
        <v>199</v>
      </c>
      <c r="L12" s="645">
        <v>-285</v>
      </c>
      <c r="M12" s="634"/>
    </row>
    <row r="13" spans="1:14" s="234" customFormat="1" ht="12.75" customHeight="1">
      <c r="A13" s="238" t="s">
        <v>17</v>
      </c>
      <c r="B13" s="238"/>
      <c r="C13" s="239">
        <v>-122</v>
      </c>
      <c r="D13" s="243">
        <v>-127</v>
      </c>
      <c r="E13" s="243">
        <v>1</v>
      </c>
      <c r="F13" s="624">
        <v>0</v>
      </c>
      <c r="G13" s="243">
        <v>4</v>
      </c>
      <c r="H13" s="244">
        <v>49</v>
      </c>
      <c r="I13" s="244">
        <v>236</v>
      </c>
      <c r="J13" s="244">
        <v>-232</v>
      </c>
      <c r="K13" s="244">
        <v>49</v>
      </c>
      <c r="L13" s="244">
        <v>-4</v>
      </c>
      <c r="M13" s="634"/>
      <c r="N13" s="617"/>
    </row>
    <row r="14" spans="1:14" s="234" customFormat="1" ht="12.75" customHeight="1">
      <c r="A14" s="282" t="s">
        <v>152</v>
      </c>
      <c r="B14" s="240"/>
      <c r="C14" s="236">
        <f>C12-C13</f>
        <v>-249</v>
      </c>
      <c r="D14" s="236">
        <f t="shared" ref="D14:L14" si="0">D12-D13</f>
        <v>239</v>
      </c>
      <c r="E14" s="236">
        <f t="shared" si="0"/>
        <v>-376</v>
      </c>
      <c r="F14" s="236">
        <f t="shared" si="0"/>
        <v>139</v>
      </c>
      <c r="G14" s="236">
        <f t="shared" si="0"/>
        <v>-251</v>
      </c>
      <c r="H14" s="237">
        <f t="shared" si="0"/>
        <v>-170</v>
      </c>
      <c r="I14" s="237">
        <f t="shared" si="0"/>
        <v>-15</v>
      </c>
      <c r="J14" s="237">
        <f t="shared" si="0"/>
        <v>-24</v>
      </c>
      <c r="K14" s="237">
        <f t="shared" si="0"/>
        <v>150</v>
      </c>
      <c r="L14" s="237">
        <f t="shared" si="0"/>
        <v>-281</v>
      </c>
      <c r="M14" s="634"/>
    </row>
    <row r="15" spans="1:14" s="234" customFormat="1" ht="12.75" customHeight="1">
      <c r="A15" s="238" t="s">
        <v>171</v>
      </c>
      <c r="B15" s="238"/>
      <c r="C15" s="239">
        <v>5319</v>
      </c>
      <c r="D15" s="243">
        <v>-1</v>
      </c>
      <c r="E15" s="243">
        <v>-1</v>
      </c>
      <c r="F15" s="250">
        <v>0</v>
      </c>
      <c r="G15" s="243">
        <v>5321</v>
      </c>
      <c r="H15" s="244">
        <v>-398</v>
      </c>
      <c r="I15" s="244">
        <v>-322</v>
      </c>
      <c r="J15" s="244">
        <v>216</v>
      </c>
      <c r="K15" s="251">
        <v>-373</v>
      </c>
      <c r="L15" s="244">
        <v>81</v>
      </c>
      <c r="M15" s="634"/>
      <c r="N15" s="617"/>
    </row>
    <row r="16" spans="1:14" s="234" customFormat="1" ht="12.75" customHeight="1" thickBot="1">
      <c r="A16" s="246" t="s">
        <v>94</v>
      </c>
      <c r="B16" s="246"/>
      <c r="C16" s="543">
        <f t="shared" ref="C16:L16" si="1">SUM(C14:C15)</f>
        <v>5070</v>
      </c>
      <c r="D16" s="543">
        <f t="shared" si="1"/>
        <v>238</v>
      </c>
      <c r="E16" s="543">
        <f t="shared" si="1"/>
        <v>-377</v>
      </c>
      <c r="F16" s="543">
        <f t="shared" si="1"/>
        <v>139</v>
      </c>
      <c r="G16" s="543">
        <f t="shared" si="1"/>
        <v>5070</v>
      </c>
      <c r="H16" s="544">
        <f t="shared" si="1"/>
        <v>-568</v>
      </c>
      <c r="I16" s="544">
        <f t="shared" si="1"/>
        <v>-337</v>
      </c>
      <c r="J16" s="544">
        <f t="shared" si="1"/>
        <v>192</v>
      </c>
      <c r="K16" s="544">
        <f t="shared" si="1"/>
        <v>-223</v>
      </c>
      <c r="L16" s="544">
        <f t="shared" si="1"/>
        <v>-200</v>
      </c>
      <c r="M16" s="634"/>
    </row>
    <row r="17" spans="1:16" s="234" customFormat="1" ht="12.75" customHeight="1">
      <c r="A17" s="651" t="s">
        <v>31</v>
      </c>
      <c r="B17" s="651"/>
      <c r="C17" s="247"/>
      <c r="D17" s="247"/>
      <c r="E17" s="247"/>
      <c r="F17" s="247"/>
      <c r="G17" s="247"/>
      <c r="H17" s="248"/>
      <c r="I17" s="248"/>
      <c r="J17" s="248"/>
      <c r="K17" s="248"/>
      <c r="L17" s="248"/>
      <c r="M17" s="634"/>
    </row>
    <row r="18" spans="1:16" s="234" customFormat="1" ht="12.75" customHeight="1">
      <c r="A18" s="245"/>
      <c r="B18" s="235" t="s">
        <v>32</v>
      </c>
      <c r="C18" s="236">
        <v>5041</v>
      </c>
      <c r="D18" s="249">
        <v>238</v>
      </c>
      <c r="E18" s="249">
        <v>-377</v>
      </c>
      <c r="F18" s="249">
        <v>139</v>
      </c>
      <c r="G18" s="249">
        <v>5041</v>
      </c>
      <c r="H18" s="237">
        <v>-868</v>
      </c>
      <c r="I18" s="233">
        <v>-423</v>
      </c>
      <c r="J18" s="233">
        <v>111</v>
      </c>
      <c r="K18" s="233">
        <v>-298</v>
      </c>
      <c r="L18" s="233">
        <v>-258</v>
      </c>
      <c r="M18" s="634"/>
    </row>
    <row r="19" spans="1:16" s="234" customFormat="1" ht="12.75" customHeight="1">
      <c r="A19" s="238"/>
      <c r="B19" s="235" t="s">
        <v>33</v>
      </c>
      <c r="C19" s="243">
        <v>29</v>
      </c>
      <c r="D19" s="250">
        <v>0</v>
      </c>
      <c r="E19" s="250">
        <v>0</v>
      </c>
      <c r="F19" s="250">
        <v>0</v>
      </c>
      <c r="G19" s="241">
        <v>29</v>
      </c>
      <c r="H19" s="244">
        <v>300</v>
      </c>
      <c r="I19" s="244">
        <v>86</v>
      </c>
      <c r="J19" s="251">
        <v>81</v>
      </c>
      <c r="K19" s="251">
        <v>75</v>
      </c>
      <c r="L19" s="242">
        <v>58</v>
      </c>
      <c r="M19" s="634"/>
      <c r="N19" s="617"/>
    </row>
    <row r="20" spans="1:16" s="234" customFormat="1" ht="12.75" customHeight="1" thickBot="1">
      <c r="A20" s="232"/>
      <c r="B20" s="232"/>
      <c r="C20" s="231">
        <f>SUM(C18:C19)</f>
        <v>5070</v>
      </c>
      <c r="D20" s="231">
        <f>SUM(D18:D19)</f>
        <v>238</v>
      </c>
      <c r="E20" s="231">
        <f>SUM(E18:E19)</f>
        <v>-377</v>
      </c>
      <c r="F20" s="231">
        <f>SUM(F18:F19)</f>
        <v>139</v>
      </c>
      <c r="G20" s="231">
        <f>SUM(G18:G19)</f>
        <v>5070</v>
      </c>
      <c r="H20" s="526">
        <f t="shared" ref="H20" si="2">SUM(H18:H19)</f>
        <v>-568</v>
      </c>
      <c r="I20" s="228">
        <f>SUM(I18:I19)</f>
        <v>-337</v>
      </c>
      <c r="J20" s="228">
        <f t="shared" ref="J20:K20" si="3">SUM(J18:J19)</f>
        <v>192</v>
      </c>
      <c r="K20" s="228">
        <f t="shared" si="3"/>
        <v>-223</v>
      </c>
      <c r="L20" s="228">
        <f>SUM(L18:L19)</f>
        <v>-200</v>
      </c>
      <c r="M20" s="634"/>
    </row>
    <row r="21" spans="1:16" s="234" customFormat="1" ht="12.75" customHeight="1">
      <c r="A21" s="652" t="s">
        <v>34</v>
      </c>
      <c r="B21" s="652"/>
      <c r="C21" s="252"/>
      <c r="D21" s="252"/>
      <c r="E21" s="252"/>
      <c r="F21" s="252"/>
      <c r="G21" s="252"/>
      <c r="H21" s="533"/>
      <c r="I21" s="253"/>
      <c r="J21" s="253"/>
      <c r="K21" s="253"/>
      <c r="L21" s="253"/>
      <c r="M21" s="634"/>
    </row>
    <row r="22" spans="1:16" s="234" customFormat="1" ht="12.75" customHeight="1">
      <c r="A22" s="282"/>
      <c r="B22" s="240" t="s">
        <v>261</v>
      </c>
      <c r="C22" s="283">
        <v>-0.12</v>
      </c>
      <c r="D22" s="283">
        <v>0.09</v>
      </c>
      <c r="E22" s="283">
        <v>-0.16</v>
      </c>
      <c r="F22" s="283">
        <v>0.05</v>
      </c>
      <c r="G22" s="283">
        <v>-0.1</v>
      </c>
      <c r="H22" s="254">
        <v>-0.08</v>
      </c>
      <c r="I22" s="254">
        <v>-0.01</v>
      </c>
      <c r="J22" s="254">
        <v>-0.01</v>
      </c>
      <c r="K22" s="254">
        <v>0.06</v>
      </c>
      <c r="L22" s="284">
        <v>-0.12</v>
      </c>
      <c r="M22" s="634"/>
      <c r="N22" s="627"/>
      <c r="O22" s="626"/>
      <c r="P22" s="626"/>
    </row>
    <row r="23" spans="1:16" s="234" customFormat="1" ht="12.75" customHeight="1">
      <c r="A23" s="282"/>
      <c r="B23" s="240" t="s">
        <v>172</v>
      </c>
      <c r="C23" s="283">
        <v>2.2000000000000002</v>
      </c>
      <c r="D23" s="263">
        <v>9.9999999999999996E-70</v>
      </c>
      <c r="E23" s="263">
        <v>9.9999999999999996E-70</v>
      </c>
      <c r="F23" s="263">
        <v>9.9999999999999996E-70</v>
      </c>
      <c r="G23" s="283">
        <v>2.1800000000000002</v>
      </c>
      <c r="H23" s="254">
        <v>-0.28999999999999998</v>
      </c>
      <c r="I23" s="254">
        <v>-0.17</v>
      </c>
      <c r="J23" s="254">
        <v>0.06</v>
      </c>
      <c r="K23" s="254">
        <v>-0.19</v>
      </c>
      <c r="L23" s="284">
        <v>0.01</v>
      </c>
      <c r="M23" s="634"/>
    </row>
    <row r="24" spans="1:16" s="234" customFormat="1" ht="12.75" customHeight="1" thickBot="1">
      <c r="A24" s="240"/>
      <c r="B24" s="240" t="s">
        <v>173</v>
      </c>
      <c r="C24" s="557">
        <v>2.14</v>
      </c>
      <c r="D24" s="610">
        <v>9.9999999999999996E-70</v>
      </c>
      <c r="E24" s="610">
        <v>9.9999999999999996E-70</v>
      </c>
      <c r="F24" s="557">
        <v>0.01</v>
      </c>
      <c r="G24" s="557">
        <v>2.13</v>
      </c>
      <c r="H24" s="558">
        <v>-0.28999999999999998</v>
      </c>
      <c r="I24" s="558">
        <v>-0.17</v>
      </c>
      <c r="J24" s="558">
        <v>0.06</v>
      </c>
      <c r="K24" s="558">
        <v>-0.19</v>
      </c>
      <c r="L24" s="559">
        <v>0.01</v>
      </c>
      <c r="M24" s="634"/>
    </row>
    <row r="25" spans="1:16" ht="13.5" customHeight="1">
      <c r="A25" s="556" t="s">
        <v>103</v>
      </c>
      <c r="B25" s="555"/>
      <c r="C25" s="69"/>
      <c r="D25" s="69"/>
      <c r="E25" s="65"/>
      <c r="F25" s="65"/>
      <c r="G25" s="65"/>
      <c r="H25" s="154"/>
      <c r="I25" s="154"/>
      <c r="J25" s="104"/>
      <c r="K25" s="104"/>
      <c r="L25" s="104"/>
      <c r="M25" s="634"/>
    </row>
    <row r="26" spans="1:16" s="259" customFormat="1" ht="12.75" customHeight="1">
      <c r="A26" s="255"/>
      <c r="B26" s="256" t="s">
        <v>81</v>
      </c>
      <c r="C26" s="257">
        <v>2.2799999999999998</v>
      </c>
      <c r="D26" s="257">
        <v>2.2799999999999998</v>
      </c>
      <c r="E26" s="257">
        <v>2.23</v>
      </c>
      <c r="F26" s="257">
        <v>1.32</v>
      </c>
      <c r="G26" s="257">
        <v>0.98</v>
      </c>
      <c r="H26" s="258">
        <v>1.97</v>
      </c>
      <c r="I26" s="258">
        <v>0.57999999999999996</v>
      </c>
      <c r="J26" s="258">
        <v>0.51</v>
      </c>
      <c r="K26" s="258">
        <v>0.69</v>
      </c>
      <c r="L26" s="258">
        <v>1.97</v>
      </c>
      <c r="M26" s="634"/>
    </row>
    <row r="27" spans="1:16" s="259" customFormat="1" ht="12.75" customHeight="1" thickBot="1">
      <c r="A27" s="260"/>
      <c r="B27" s="260" t="s">
        <v>82</v>
      </c>
      <c r="C27" s="261">
        <v>0.46</v>
      </c>
      <c r="D27" s="261">
        <v>1.45</v>
      </c>
      <c r="E27" s="261">
        <v>1.26</v>
      </c>
      <c r="F27" s="261">
        <v>0.85</v>
      </c>
      <c r="G27" s="261">
        <v>0.46</v>
      </c>
      <c r="H27" s="262">
        <v>0.26</v>
      </c>
      <c r="I27" s="262">
        <v>0.26</v>
      </c>
      <c r="J27" s="262">
        <v>0.33</v>
      </c>
      <c r="K27" s="262">
        <v>0.39</v>
      </c>
      <c r="L27" s="262">
        <v>0.38</v>
      </c>
      <c r="M27" s="634"/>
    </row>
    <row r="28" spans="1:16" s="71" customFormat="1" ht="26.25" customHeight="1">
      <c r="A28" s="462">
        <v>-1</v>
      </c>
      <c r="B28" s="654" t="s">
        <v>257</v>
      </c>
      <c r="C28" s="654"/>
      <c r="D28" s="654"/>
      <c r="E28" s="654"/>
      <c r="F28" s="654"/>
      <c r="G28" s="654"/>
      <c r="H28" s="654"/>
      <c r="I28" s="654"/>
      <c r="J28" s="654"/>
      <c r="K28" s="654"/>
      <c r="L28" s="654"/>
      <c r="M28" s="634"/>
    </row>
    <row r="29" spans="1:16" ht="8.25" customHeight="1">
      <c r="A29" s="462"/>
      <c r="B29" s="653"/>
      <c r="C29" s="653"/>
      <c r="D29" s="653"/>
      <c r="E29" s="653"/>
      <c r="F29" s="653"/>
      <c r="G29" s="653"/>
      <c r="H29" s="653"/>
      <c r="I29" s="653"/>
      <c r="J29" s="653"/>
      <c r="K29" s="653"/>
      <c r="L29" s="653"/>
      <c r="M29" s="152"/>
    </row>
    <row r="30" spans="1:16">
      <c r="A30" s="648"/>
      <c r="B30" s="648"/>
      <c r="C30" s="648"/>
      <c r="D30" s="648"/>
      <c r="E30" s="648"/>
      <c r="F30" s="648"/>
      <c r="G30" s="648"/>
      <c r="H30" s="648"/>
      <c r="I30" s="648"/>
      <c r="J30" s="648"/>
      <c r="K30" s="648"/>
      <c r="L30" s="648"/>
      <c r="M30" s="178"/>
    </row>
  </sheetData>
  <mergeCells count="7">
    <mergeCell ref="A30:L30"/>
    <mergeCell ref="K6:L6"/>
    <mergeCell ref="A7:B7"/>
    <mergeCell ref="A17:B17"/>
    <mergeCell ref="A21:B21"/>
    <mergeCell ref="B29:L29"/>
    <mergeCell ref="B28:L28"/>
  </mergeCells>
  <phoneticPr fontId="87" type="noConversion"/>
  <pageMargins left="0.70866141732283505" right="0.70866141732283505" top="0.74803149606299202" bottom="0.74803149606299202" header="0.31496062992126" footer="0.31496062992126"/>
  <pageSetup scale="90" orientation="landscape" r:id="rId1"/>
  <headerFooter alignWithMargins="0">
    <oddFooter>&amp;C</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AW54"/>
  <sheetViews>
    <sheetView showGridLines="0" view="pageBreakPreview" topLeftCell="A28" zoomScale="145" zoomScaleNormal="100" zoomScaleSheetLayoutView="145" workbookViewId="0">
      <selection activeCell="O11" sqref="O11"/>
    </sheetView>
  </sheetViews>
  <sheetFormatPr defaultColWidth="10.6640625" defaultRowHeight="12" customHeight="1"/>
  <cols>
    <col min="1" max="1" width="2.5" style="41" customWidth="1"/>
    <col min="2" max="2" width="60.5" style="41" customWidth="1"/>
    <col min="3" max="3" width="9.83203125" style="73" customWidth="1"/>
    <col min="4" max="4" width="2.5" style="73" customWidth="1"/>
    <col min="5" max="5" width="9.83203125" style="73" customWidth="1"/>
    <col min="6" max="6" width="1.83203125" style="73" customWidth="1"/>
    <col min="7" max="7" width="9.83203125" style="73" customWidth="1"/>
    <col min="8" max="8" width="1.83203125" style="73" customWidth="1"/>
    <col min="9" max="9" width="9.83203125" style="73" customWidth="1"/>
    <col min="10" max="10" width="1.83203125" style="74" customWidth="1"/>
    <col min="11" max="11" width="9.83203125" style="73" customWidth="1"/>
    <col min="12" max="12" width="2.33203125" style="73" customWidth="1"/>
    <col min="13" max="16384" width="10.6640625" style="41"/>
  </cols>
  <sheetData>
    <row r="1" spans="1:49" ht="12" customHeight="1">
      <c r="A1" s="38" t="s">
        <v>0</v>
      </c>
      <c r="B1" s="39"/>
      <c r="C1" s="39"/>
      <c r="D1" s="39"/>
      <c r="E1" s="40"/>
      <c r="F1" s="39"/>
      <c r="G1" s="39"/>
      <c r="H1" s="39"/>
      <c r="I1" s="39"/>
      <c r="K1" s="39"/>
      <c r="L1" s="39"/>
    </row>
    <row r="2" spans="1:49" ht="12" customHeight="1">
      <c r="A2" s="42" t="s">
        <v>83</v>
      </c>
      <c r="B2" s="39"/>
      <c r="C2" s="39"/>
      <c r="D2" s="39"/>
      <c r="E2" s="40"/>
      <c r="F2" s="39"/>
      <c r="G2" s="39"/>
      <c r="H2" s="39"/>
      <c r="I2" s="39"/>
      <c r="K2" s="39"/>
      <c r="L2" s="39"/>
    </row>
    <row r="3" spans="1:49" ht="11.25" customHeight="1">
      <c r="A3" s="43" t="s">
        <v>121</v>
      </c>
      <c r="B3" s="40"/>
      <c r="C3" s="40"/>
      <c r="D3" s="40"/>
      <c r="E3" s="40"/>
      <c r="F3" s="40"/>
      <c r="G3" s="40"/>
      <c r="H3" s="40"/>
      <c r="I3" s="40"/>
      <c r="K3" s="40"/>
      <c r="L3" s="40"/>
    </row>
    <row r="4" spans="1:49" s="87" customFormat="1" ht="12" customHeight="1" thickBot="1">
      <c r="A4" s="75"/>
      <c r="B4" s="48"/>
      <c r="C4" s="76"/>
      <c r="D4" s="76"/>
      <c r="E4" s="77"/>
      <c r="F4" s="76"/>
      <c r="G4" s="76"/>
      <c r="H4" s="76"/>
      <c r="I4" s="76"/>
      <c r="J4" s="78"/>
      <c r="K4" s="76"/>
      <c r="L4" s="76"/>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c r="AN4" s="47"/>
      <c r="AO4" s="47"/>
      <c r="AP4" s="47"/>
      <c r="AQ4" s="47"/>
      <c r="AR4" s="47"/>
      <c r="AS4" s="47"/>
      <c r="AT4" s="47"/>
      <c r="AU4" s="47"/>
      <c r="AV4" s="47"/>
      <c r="AW4" s="47"/>
    </row>
    <row r="5" spans="1:49" s="47" customFormat="1" ht="12.75" customHeight="1">
      <c r="A5" s="83" t="s">
        <v>92</v>
      </c>
      <c r="B5" s="269"/>
      <c r="C5" s="285" t="s">
        <v>209</v>
      </c>
      <c r="D5" s="286"/>
      <c r="E5" s="287" t="s">
        <v>210</v>
      </c>
      <c r="F5" s="286"/>
      <c r="G5" s="287" t="s">
        <v>168</v>
      </c>
      <c r="H5" s="288" t="s">
        <v>105</v>
      </c>
      <c r="I5" s="287" t="s">
        <v>122</v>
      </c>
      <c r="J5" s="288" t="s">
        <v>105</v>
      </c>
      <c r="K5" s="287" t="s">
        <v>111</v>
      </c>
      <c r="L5" s="288" t="s">
        <v>105</v>
      </c>
      <c r="M5" s="635"/>
    </row>
    <row r="6" spans="1:49" ht="12.75" customHeight="1" thickBot="1">
      <c r="A6" s="55" t="s">
        <v>21</v>
      </c>
      <c r="B6" s="55"/>
      <c r="C6" s="80">
        <v>6085</v>
      </c>
      <c r="D6" s="80"/>
      <c r="E6" s="112">
        <v>6487</v>
      </c>
      <c r="F6" s="80"/>
      <c r="G6" s="112">
        <v>7488</v>
      </c>
      <c r="H6" s="80"/>
      <c r="I6" s="112">
        <v>7321</v>
      </c>
      <c r="J6" s="80"/>
      <c r="K6" s="112">
        <v>7648</v>
      </c>
      <c r="L6" s="111"/>
      <c r="M6" s="635"/>
    </row>
    <row r="7" spans="1:49" ht="15" customHeight="1">
      <c r="A7" s="39" t="s">
        <v>169</v>
      </c>
      <c r="B7" s="43"/>
      <c r="C7" s="129">
        <v>223</v>
      </c>
      <c r="D7" s="50"/>
      <c r="E7" s="111">
        <v>-211</v>
      </c>
      <c r="F7" s="50"/>
      <c r="G7" s="111">
        <v>400</v>
      </c>
      <c r="H7" s="50"/>
      <c r="I7" s="111">
        <v>279</v>
      </c>
      <c r="J7" s="50"/>
      <c r="K7" s="51">
        <v>-13</v>
      </c>
      <c r="L7" s="51"/>
      <c r="M7" s="635"/>
    </row>
    <row r="8" spans="1:49" s="47" customFormat="1" ht="12.75" customHeight="1">
      <c r="A8" s="60" t="s">
        <v>26</v>
      </c>
      <c r="B8" s="52"/>
      <c r="C8" s="127">
        <v>-18</v>
      </c>
      <c r="D8" s="127"/>
      <c r="E8" s="126">
        <v>-1123</v>
      </c>
      <c r="F8" s="126"/>
      <c r="G8" s="126">
        <v>920</v>
      </c>
      <c r="H8" s="126"/>
      <c r="I8" s="126">
        <v>52</v>
      </c>
      <c r="J8" s="126"/>
      <c r="K8" s="126">
        <v>131</v>
      </c>
      <c r="L8" s="148"/>
      <c r="M8" s="635"/>
    </row>
    <row r="9" spans="1:49" ht="12.75" customHeight="1">
      <c r="A9" s="68" t="s">
        <v>27</v>
      </c>
      <c r="B9" s="153"/>
      <c r="C9" s="53">
        <f>C7-C8</f>
        <v>241</v>
      </c>
      <c r="D9" s="53"/>
      <c r="E9" s="54">
        <f t="shared" ref="E9:K9" si="0">E7-E8</f>
        <v>912</v>
      </c>
      <c r="F9" s="54"/>
      <c r="G9" s="54">
        <f t="shared" si="0"/>
        <v>-520</v>
      </c>
      <c r="H9" s="54"/>
      <c r="I9" s="54">
        <f t="shared" si="0"/>
        <v>227</v>
      </c>
      <c r="J9" s="54"/>
      <c r="K9" s="54">
        <f t="shared" si="0"/>
        <v>-144</v>
      </c>
      <c r="L9" s="54"/>
      <c r="M9" s="635"/>
    </row>
    <row r="10" spans="1:49" ht="12.75" customHeight="1">
      <c r="A10" s="59" t="s">
        <v>28</v>
      </c>
      <c r="B10" s="147"/>
      <c r="C10" s="53">
        <v>936</v>
      </c>
      <c r="D10" s="53"/>
      <c r="E10" s="54">
        <v>1060</v>
      </c>
      <c r="F10" s="148"/>
      <c r="G10" s="54">
        <v>996</v>
      </c>
      <c r="H10" s="148"/>
      <c r="I10" s="148">
        <v>593</v>
      </c>
      <c r="J10" s="148"/>
      <c r="K10" s="148">
        <v>594</v>
      </c>
      <c r="L10" s="148"/>
      <c r="M10" s="635"/>
    </row>
    <row r="11" spans="1:49" ht="12.75" customHeight="1">
      <c r="A11" s="60" t="s">
        <v>29</v>
      </c>
      <c r="B11" s="52"/>
      <c r="C11" s="58">
        <v>-324</v>
      </c>
      <c r="D11" s="58"/>
      <c r="E11" s="102">
        <v>-27</v>
      </c>
      <c r="F11" s="126"/>
      <c r="G11" s="102">
        <v>-226</v>
      </c>
      <c r="H11" s="126"/>
      <c r="I11" s="126">
        <v>-87</v>
      </c>
      <c r="J11" s="126"/>
      <c r="K11" s="126">
        <v>-56</v>
      </c>
      <c r="L11" s="148"/>
      <c r="M11" s="635"/>
    </row>
    <row r="12" spans="1:49" ht="12.75" customHeight="1">
      <c r="A12" s="42" t="s">
        <v>30</v>
      </c>
      <c r="B12" s="153"/>
      <c r="C12" s="53">
        <f>C9-C10-C11</f>
        <v>-371</v>
      </c>
      <c r="D12" s="53"/>
      <c r="E12" s="54">
        <f>E9-E10-E11</f>
        <v>-121</v>
      </c>
      <c r="F12" s="148"/>
      <c r="G12" s="54">
        <f>G9-G10-G11</f>
        <v>-1290</v>
      </c>
      <c r="H12" s="148"/>
      <c r="I12" s="54">
        <f>I9-I10-I11</f>
        <v>-279</v>
      </c>
      <c r="J12" s="148"/>
      <c r="K12" s="54">
        <f>K9-K10-K11</f>
        <v>-682</v>
      </c>
      <c r="L12" s="54"/>
      <c r="M12" s="635"/>
    </row>
    <row r="13" spans="1:49" ht="12.75" customHeight="1">
      <c r="A13" s="52" t="s">
        <v>17</v>
      </c>
      <c r="B13" s="52"/>
      <c r="C13" s="58">
        <v>-122</v>
      </c>
      <c r="D13" s="58"/>
      <c r="E13" s="102">
        <v>49</v>
      </c>
      <c r="F13" s="126"/>
      <c r="G13" s="102">
        <v>251</v>
      </c>
      <c r="H13" s="126"/>
      <c r="I13" s="126">
        <v>-192</v>
      </c>
      <c r="J13" s="126"/>
      <c r="K13" s="126">
        <v>-15</v>
      </c>
      <c r="L13" s="148"/>
      <c r="M13" s="635"/>
    </row>
    <row r="14" spans="1:49" ht="12.75" customHeight="1">
      <c r="A14" s="83" t="s">
        <v>170</v>
      </c>
      <c r="B14" s="484"/>
      <c r="C14" s="53">
        <f>C12-C13</f>
        <v>-249</v>
      </c>
      <c r="D14" s="53"/>
      <c r="E14" s="54">
        <f>E12-E13</f>
        <v>-170</v>
      </c>
      <c r="F14" s="148"/>
      <c r="G14" s="54">
        <f>G12-G13</f>
        <v>-1541</v>
      </c>
      <c r="H14" s="148"/>
      <c r="I14" s="54">
        <f>I12-I13</f>
        <v>-87</v>
      </c>
      <c r="J14" s="148"/>
      <c r="K14" s="54">
        <f>K12-K13</f>
        <v>-667</v>
      </c>
      <c r="L14" s="54"/>
      <c r="M14" s="635"/>
    </row>
    <row r="15" spans="1:49" ht="12.75" customHeight="1">
      <c r="A15" s="484" t="s">
        <v>171</v>
      </c>
      <c r="B15" s="484"/>
      <c r="C15" s="53">
        <v>5319</v>
      </c>
      <c r="D15" s="53"/>
      <c r="E15" s="54">
        <v>-398</v>
      </c>
      <c r="F15" s="148"/>
      <c r="G15" s="54">
        <v>-66</v>
      </c>
      <c r="H15" s="148"/>
      <c r="I15" s="148">
        <v>405</v>
      </c>
      <c r="J15" s="148"/>
      <c r="K15" s="148">
        <v>142</v>
      </c>
      <c r="L15" s="148"/>
      <c r="M15" s="635"/>
    </row>
    <row r="16" spans="1:49" ht="12.75" customHeight="1" thickBot="1">
      <c r="A16" s="62" t="s">
        <v>94</v>
      </c>
      <c r="B16" s="62"/>
      <c r="C16" s="80">
        <f>SUM(C14:C15)</f>
        <v>5070</v>
      </c>
      <c r="D16" s="80"/>
      <c r="E16" s="112">
        <f>SUM(E14:E15)</f>
        <v>-568</v>
      </c>
      <c r="F16" s="112"/>
      <c r="G16" s="112">
        <f>SUM(G14:G15)</f>
        <v>-1607</v>
      </c>
      <c r="H16" s="112"/>
      <c r="I16" s="112">
        <f>SUM(I14:I15)</f>
        <v>318</v>
      </c>
      <c r="J16" s="112"/>
      <c r="K16" s="112">
        <f>SUM(K14:K15)</f>
        <v>-525</v>
      </c>
      <c r="L16" s="111"/>
      <c r="M16" s="635"/>
    </row>
    <row r="17" spans="1:17" ht="12.75" customHeight="1">
      <c r="A17" s="658" t="s">
        <v>31</v>
      </c>
      <c r="B17" s="658"/>
      <c r="C17" s="79"/>
      <c r="D17" s="64"/>
      <c r="E17" s="64"/>
      <c r="F17" s="64"/>
      <c r="G17" s="64"/>
      <c r="H17" s="64"/>
      <c r="I17" s="64"/>
      <c r="J17" s="64"/>
      <c r="K17" s="64"/>
      <c r="L17" s="64"/>
      <c r="M17" s="635"/>
    </row>
    <row r="18" spans="1:17" ht="12.75" customHeight="1">
      <c r="A18" s="42"/>
      <c r="B18" s="43" t="s">
        <v>32</v>
      </c>
      <c r="C18" s="50">
        <v>5041</v>
      </c>
      <c r="D18" s="50"/>
      <c r="E18" s="51">
        <v>-868</v>
      </c>
      <c r="F18" s="50"/>
      <c r="G18" s="51">
        <v>-1797</v>
      </c>
      <c r="H18" s="50"/>
      <c r="I18" s="51">
        <v>232</v>
      </c>
      <c r="J18" s="50"/>
      <c r="K18" s="51">
        <v>-494</v>
      </c>
      <c r="L18" s="51"/>
      <c r="M18" s="635"/>
    </row>
    <row r="19" spans="1:17" ht="12.75" customHeight="1" thickBot="1">
      <c r="A19" s="66"/>
      <c r="B19" s="66" t="s">
        <v>33</v>
      </c>
      <c r="C19" s="63">
        <v>29</v>
      </c>
      <c r="D19" s="63"/>
      <c r="E19" s="103">
        <v>300</v>
      </c>
      <c r="F19" s="63"/>
      <c r="G19" s="155">
        <v>190</v>
      </c>
      <c r="H19" s="63"/>
      <c r="I19" s="103">
        <v>86</v>
      </c>
      <c r="J19" s="63"/>
      <c r="K19" s="103">
        <v>-31</v>
      </c>
      <c r="L19" s="51"/>
      <c r="M19" s="635"/>
    </row>
    <row r="20" spans="1:17" ht="15" customHeight="1" thickBot="1">
      <c r="A20" s="61" t="s">
        <v>177</v>
      </c>
      <c r="B20" s="61"/>
      <c r="C20" s="63">
        <v>-326</v>
      </c>
      <c r="D20" s="63"/>
      <c r="E20" s="103">
        <v>-1115</v>
      </c>
      <c r="F20" s="63"/>
      <c r="G20" s="155">
        <v>-406</v>
      </c>
      <c r="H20" s="63"/>
      <c r="I20" s="103">
        <v>-7</v>
      </c>
      <c r="J20" s="63"/>
      <c r="K20" s="103">
        <v>-468</v>
      </c>
      <c r="L20" s="51"/>
      <c r="M20" s="635"/>
    </row>
    <row r="21" spans="1:17" ht="12" customHeight="1">
      <c r="A21" s="659" t="s">
        <v>34</v>
      </c>
      <c r="B21" s="659"/>
      <c r="C21" s="65"/>
      <c r="D21" s="65"/>
      <c r="E21" s="104"/>
      <c r="F21" s="65"/>
      <c r="G21" s="104"/>
      <c r="H21" s="65"/>
      <c r="I21" s="104"/>
      <c r="J21" s="65"/>
      <c r="K21" s="104"/>
      <c r="L21" s="104"/>
      <c r="M21" s="635"/>
    </row>
    <row r="22" spans="1:17" s="47" customFormat="1" ht="12" customHeight="1">
      <c r="A22" s="83"/>
      <c r="B22" s="632" t="s">
        <v>261</v>
      </c>
      <c r="C22" s="84">
        <v>-0.12</v>
      </c>
      <c r="D22" s="84"/>
      <c r="E22" s="113">
        <v>-0.08</v>
      </c>
      <c r="F22" s="84"/>
      <c r="G22" s="181">
        <v>-0.65</v>
      </c>
      <c r="H22" s="84"/>
      <c r="I22" s="264">
        <v>9.9999999999999996E-70</v>
      </c>
      <c r="J22" s="84"/>
      <c r="K22" s="113">
        <v>-0.23</v>
      </c>
      <c r="L22" s="113"/>
      <c r="M22" s="635"/>
      <c r="N22" s="628"/>
      <c r="O22" s="628"/>
      <c r="P22" s="629"/>
      <c r="Q22" s="628"/>
    </row>
    <row r="23" spans="1:17" s="47" customFormat="1" ht="12" customHeight="1">
      <c r="A23" s="83"/>
      <c r="B23" s="269" t="s">
        <v>172</v>
      </c>
      <c r="C23" s="84">
        <v>2.2000000000000002</v>
      </c>
      <c r="D23" s="84"/>
      <c r="E23" s="113">
        <v>-0.28999999999999998</v>
      </c>
      <c r="F23" s="84"/>
      <c r="G23" s="113">
        <v>-0.11</v>
      </c>
      <c r="H23" s="84"/>
      <c r="I23" s="113">
        <v>0.1</v>
      </c>
      <c r="J23" s="84"/>
      <c r="K23" s="113">
        <v>-0.01</v>
      </c>
      <c r="L23" s="113"/>
      <c r="M23" s="635"/>
    </row>
    <row r="24" spans="1:17" s="47" customFormat="1" ht="12" customHeight="1">
      <c r="A24" s="83"/>
      <c r="B24" s="484" t="s">
        <v>173</v>
      </c>
      <c r="C24" s="84">
        <v>2.14</v>
      </c>
      <c r="D24" s="84"/>
      <c r="E24" s="113">
        <v>-0.28999999999999998</v>
      </c>
      <c r="F24" s="84"/>
      <c r="G24" s="113">
        <v>-0.11</v>
      </c>
      <c r="H24" s="84"/>
      <c r="I24" s="113">
        <v>0.09</v>
      </c>
      <c r="J24" s="84"/>
      <c r="K24" s="113">
        <v>-0.01</v>
      </c>
      <c r="L24" s="113"/>
      <c r="M24" s="635"/>
    </row>
    <row r="25" spans="1:17" ht="12.6" customHeight="1" thickBot="1">
      <c r="A25" s="66"/>
      <c r="B25" s="66" t="s">
        <v>189</v>
      </c>
      <c r="C25" s="72">
        <v>-0.15</v>
      </c>
      <c r="D25" s="67"/>
      <c r="E25" s="105">
        <v>-0.47</v>
      </c>
      <c r="F25" s="67"/>
      <c r="G25" s="120">
        <v>-0.18</v>
      </c>
      <c r="H25" s="67"/>
      <c r="I25" s="105">
        <v>0.03</v>
      </c>
      <c r="J25" s="67"/>
      <c r="K25" s="105">
        <v>-0.14000000000000001</v>
      </c>
      <c r="L25" s="150"/>
      <c r="M25" s="635"/>
    </row>
    <row r="26" spans="1:17" ht="14.1" customHeight="1">
      <c r="A26" s="85" t="s">
        <v>84</v>
      </c>
      <c r="C26" s="164"/>
      <c r="J26" s="106"/>
      <c r="K26" s="107"/>
      <c r="L26" s="107"/>
      <c r="M26" s="635"/>
    </row>
    <row r="27" spans="1:17" ht="12" customHeight="1">
      <c r="B27" s="41" t="s">
        <v>250</v>
      </c>
      <c r="C27" s="146">
        <v>4575</v>
      </c>
      <c r="D27" s="86"/>
      <c r="E27" s="108">
        <v>5182</v>
      </c>
      <c r="F27" s="606" t="s">
        <v>149</v>
      </c>
      <c r="G27" s="108">
        <v>5187</v>
      </c>
      <c r="H27" s="606" t="s">
        <v>149</v>
      </c>
      <c r="I27" s="108">
        <v>5803</v>
      </c>
      <c r="J27" s="606" t="s">
        <v>149</v>
      </c>
      <c r="K27" s="108">
        <v>6498</v>
      </c>
      <c r="L27" s="606" t="s">
        <v>149</v>
      </c>
      <c r="M27" s="635"/>
    </row>
    <row r="28" spans="1:17" ht="12" customHeight="1">
      <c r="B28" s="41" t="s">
        <v>174</v>
      </c>
      <c r="C28" s="146">
        <v>232</v>
      </c>
      <c r="D28" s="86"/>
      <c r="E28" s="108">
        <v>354</v>
      </c>
      <c r="F28" s="86"/>
      <c r="G28" s="108">
        <v>523</v>
      </c>
      <c r="H28" s="86"/>
      <c r="I28" s="108">
        <v>415</v>
      </c>
      <c r="J28" s="86"/>
      <c r="K28" s="108">
        <v>1317</v>
      </c>
      <c r="L28" s="108"/>
      <c r="M28" s="635"/>
    </row>
    <row r="29" spans="1:17" ht="12" customHeight="1">
      <c r="B29" s="41" t="s">
        <v>175</v>
      </c>
      <c r="C29" s="146">
        <v>417</v>
      </c>
      <c r="D29" s="86"/>
      <c r="E29" s="108">
        <v>510</v>
      </c>
      <c r="F29" s="86"/>
      <c r="G29" s="108">
        <v>422</v>
      </c>
      <c r="H29" s="86"/>
      <c r="I29" s="108">
        <v>272</v>
      </c>
      <c r="J29" s="86"/>
      <c r="K29" s="108">
        <v>314</v>
      </c>
      <c r="L29" s="108"/>
      <c r="M29" s="635"/>
    </row>
    <row r="30" spans="1:17" ht="12" customHeight="1">
      <c r="B30" s="41" t="s">
        <v>178</v>
      </c>
      <c r="C30" s="146">
        <v>3</v>
      </c>
      <c r="D30" s="86"/>
      <c r="E30" s="108">
        <v>42</v>
      </c>
      <c r="F30" s="86"/>
      <c r="G30" s="108">
        <v>-4</v>
      </c>
      <c r="H30" s="86"/>
      <c r="I30" s="108">
        <v>11</v>
      </c>
      <c r="J30" s="110"/>
      <c r="K30" s="108">
        <v>51</v>
      </c>
      <c r="L30" s="108"/>
      <c r="M30" s="635"/>
    </row>
    <row r="31" spans="1:17" ht="11.25" customHeight="1">
      <c r="B31" s="41" t="s">
        <v>85</v>
      </c>
      <c r="C31" s="109"/>
      <c r="D31" s="86"/>
      <c r="E31" s="86"/>
      <c r="F31" s="86"/>
      <c r="G31" s="86"/>
      <c r="H31" s="86"/>
      <c r="I31" s="86"/>
      <c r="J31" s="86"/>
      <c r="K31" s="110"/>
      <c r="L31" s="110"/>
      <c r="M31" s="635"/>
    </row>
    <row r="32" spans="1:17" ht="12" customHeight="1">
      <c r="B32" s="41" t="s">
        <v>179</v>
      </c>
      <c r="C32" s="263">
        <v>9.9999999999999996E-70</v>
      </c>
      <c r="D32" s="149"/>
      <c r="E32" s="264">
        <v>9.9999999999999996E-70</v>
      </c>
      <c r="F32" s="149"/>
      <c r="G32" s="264">
        <v>9.9999999999999996E-70</v>
      </c>
      <c r="H32" s="149"/>
      <c r="I32" s="264">
        <v>9.9999999999999996E-70</v>
      </c>
      <c r="J32" s="149"/>
      <c r="K32" s="150">
        <v>9.9999999999999995E-45</v>
      </c>
      <c r="L32" s="150"/>
      <c r="M32" s="635"/>
    </row>
    <row r="33" spans="1:27" ht="12" customHeight="1">
      <c r="B33" s="41" t="s">
        <v>180</v>
      </c>
      <c r="C33" s="182">
        <v>9.9999999999999996E-70</v>
      </c>
      <c r="D33" s="149"/>
      <c r="E33" s="181">
        <v>9.9999999999999996E-70</v>
      </c>
      <c r="F33" s="149"/>
      <c r="G33" s="181">
        <v>9.9999999999999996E-70</v>
      </c>
      <c r="H33" s="149"/>
      <c r="I33" s="181">
        <v>9.9999999999999996E-70</v>
      </c>
      <c r="J33" s="149"/>
      <c r="K33" s="150">
        <v>9.9999999999999997E-61</v>
      </c>
      <c r="L33" s="150"/>
      <c r="M33" s="635"/>
    </row>
    <row r="34" spans="1:27" ht="12" customHeight="1">
      <c r="B34" s="41" t="s">
        <v>86</v>
      </c>
      <c r="C34" s="109"/>
      <c r="D34" s="86"/>
      <c r="E34" s="86"/>
      <c r="F34" s="86"/>
      <c r="G34" s="86"/>
      <c r="H34" s="86"/>
      <c r="I34" s="86"/>
      <c r="J34" s="86"/>
      <c r="K34" s="110"/>
      <c r="L34" s="110"/>
      <c r="M34" s="635"/>
    </row>
    <row r="35" spans="1:27" ht="12" customHeight="1">
      <c r="B35" s="41" t="s">
        <v>181</v>
      </c>
      <c r="C35" s="70">
        <v>0.61</v>
      </c>
      <c r="D35" s="86"/>
      <c r="E35" s="150">
        <v>0.72</v>
      </c>
      <c r="F35" s="86"/>
      <c r="G35" s="150">
        <v>0.99</v>
      </c>
      <c r="H35" s="86"/>
      <c r="I35" s="150">
        <v>0.9</v>
      </c>
      <c r="J35" s="86"/>
      <c r="K35" s="150">
        <v>0.72</v>
      </c>
      <c r="L35" s="150"/>
      <c r="M35" s="635"/>
    </row>
    <row r="36" spans="1:27" ht="12" customHeight="1">
      <c r="B36" s="41" t="s">
        <v>182</v>
      </c>
      <c r="C36" s="70">
        <v>1</v>
      </c>
      <c r="D36" s="86"/>
      <c r="E36" s="150">
        <v>1</v>
      </c>
      <c r="F36" s="86"/>
      <c r="G36" s="150">
        <v>1</v>
      </c>
      <c r="H36" s="86"/>
      <c r="I36" s="150">
        <v>1</v>
      </c>
      <c r="J36" s="86"/>
      <c r="K36" s="150">
        <v>0.89</v>
      </c>
      <c r="L36" s="150"/>
      <c r="M36" s="635"/>
    </row>
    <row r="37" spans="1:27" ht="12" customHeight="1" thickBot="1">
      <c r="A37" s="87"/>
      <c r="B37" s="87" t="s">
        <v>183</v>
      </c>
      <c r="C37" s="72">
        <v>1.56</v>
      </c>
      <c r="D37" s="114"/>
      <c r="E37" s="105">
        <v>1.56</v>
      </c>
      <c r="F37" s="114"/>
      <c r="G37" s="105">
        <v>1.56</v>
      </c>
      <c r="H37" s="114"/>
      <c r="I37" s="120">
        <v>1.56</v>
      </c>
      <c r="J37" s="114"/>
      <c r="K37" s="105">
        <v>1.56</v>
      </c>
      <c r="L37" s="150"/>
      <c r="M37" s="635"/>
    </row>
    <row r="38" spans="1:27" ht="14.1" customHeight="1">
      <c r="A38" s="85" t="s">
        <v>87</v>
      </c>
      <c r="C38" s="109"/>
      <c r="D38" s="86"/>
      <c r="E38" s="86"/>
      <c r="F38" s="86"/>
      <c r="G38" s="86"/>
      <c r="H38" s="86"/>
      <c r="I38" s="86"/>
      <c r="J38" s="86"/>
      <c r="K38" s="110"/>
      <c r="L38" s="110"/>
      <c r="M38" s="635"/>
    </row>
    <row r="39" spans="1:27" ht="12" customHeight="1">
      <c r="B39" s="85" t="s">
        <v>110</v>
      </c>
      <c r="C39" s="109"/>
      <c r="D39" s="86"/>
      <c r="E39" s="86"/>
      <c r="F39" s="86"/>
      <c r="G39" s="86"/>
      <c r="H39" s="86"/>
      <c r="I39" s="86"/>
      <c r="J39" s="86"/>
      <c r="K39" s="110"/>
      <c r="L39" s="110"/>
      <c r="M39" s="635"/>
    </row>
    <row r="40" spans="1:27" ht="12" customHeight="1">
      <c r="B40" s="41" t="s">
        <v>184</v>
      </c>
      <c r="C40" s="70">
        <v>2.33</v>
      </c>
      <c r="D40" s="86"/>
      <c r="E40" s="150">
        <v>2.02</v>
      </c>
      <c r="F40" s="86"/>
      <c r="G40" s="150">
        <v>3.08</v>
      </c>
      <c r="H40" s="86"/>
      <c r="I40" s="150">
        <v>5.6</v>
      </c>
      <c r="J40" s="86"/>
      <c r="K40" s="150">
        <v>3.25</v>
      </c>
      <c r="L40" s="150"/>
      <c r="M40" s="635"/>
    </row>
    <row r="41" spans="1:27" ht="12" customHeight="1">
      <c r="B41" s="41" t="s">
        <v>185</v>
      </c>
      <c r="C41" s="70">
        <v>0.76</v>
      </c>
      <c r="D41" s="86"/>
      <c r="E41" s="150">
        <v>0.38</v>
      </c>
      <c r="F41" s="86"/>
      <c r="G41" s="150">
        <v>1.57</v>
      </c>
      <c r="H41" s="86"/>
      <c r="I41" s="150">
        <v>1.7</v>
      </c>
      <c r="J41" s="86"/>
      <c r="K41" s="150">
        <v>1.87</v>
      </c>
      <c r="L41" s="150"/>
      <c r="M41" s="635"/>
    </row>
    <row r="42" spans="1:27" ht="12" customHeight="1">
      <c r="B42" s="41" t="s">
        <v>186</v>
      </c>
      <c r="C42" s="70">
        <v>1.73</v>
      </c>
      <c r="D42" s="86"/>
      <c r="E42" s="150">
        <v>0.82</v>
      </c>
      <c r="F42" s="86"/>
      <c r="G42" s="150">
        <v>1.94</v>
      </c>
      <c r="H42" s="86"/>
      <c r="I42" s="150">
        <v>2.08</v>
      </c>
      <c r="J42" s="86"/>
      <c r="K42" s="150">
        <v>3.05</v>
      </c>
      <c r="L42" s="150"/>
      <c r="M42" s="635"/>
    </row>
    <row r="43" spans="1:27" ht="12" customHeight="1">
      <c r="B43" s="85" t="s">
        <v>106</v>
      </c>
      <c r="C43" s="109"/>
      <c r="D43" s="86"/>
      <c r="E43" s="86"/>
      <c r="F43" s="86"/>
      <c r="G43" s="86"/>
      <c r="H43" s="86"/>
      <c r="I43" s="86"/>
      <c r="J43" s="86"/>
      <c r="K43" s="86"/>
      <c r="L43" s="86"/>
      <c r="M43" s="635"/>
    </row>
    <row r="44" spans="1:27" ht="12" customHeight="1">
      <c r="B44" s="41" t="s">
        <v>184</v>
      </c>
      <c r="C44" s="70">
        <v>2.2799999999999998</v>
      </c>
      <c r="D44" s="86"/>
      <c r="E44" s="150">
        <v>1.97</v>
      </c>
      <c r="F44" s="86"/>
      <c r="G44" s="150">
        <v>3.03</v>
      </c>
      <c r="H44" s="86"/>
      <c r="I44" s="150">
        <v>5.58</v>
      </c>
      <c r="J44" s="86"/>
      <c r="K44" s="150">
        <v>3.24</v>
      </c>
      <c r="L44" s="150"/>
      <c r="M44" s="635"/>
      <c r="P44" s="656"/>
      <c r="Q44" s="656"/>
      <c r="R44" s="656"/>
      <c r="S44" s="656"/>
      <c r="T44" s="656"/>
      <c r="U44" s="656"/>
      <c r="V44" s="656"/>
      <c r="W44" s="656"/>
      <c r="X44" s="656"/>
      <c r="Y44" s="656"/>
      <c r="Z44" s="656"/>
      <c r="AA44" s="656"/>
    </row>
    <row r="45" spans="1:27" ht="12" customHeight="1">
      <c r="B45" s="41" t="s">
        <v>185</v>
      </c>
      <c r="C45" s="70">
        <v>0.46</v>
      </c>
      <c r="D45" s="86"/>
      <c r="E45" s="150">
        <v>0.26</v>
      </c>
      <c r="F45" s="86"/>
      <c r="G45" s="150">
        <v>1.53</v>
      </c>
      <c r="H45" s="86"/>
      <c r="I45" s="150">
        <v>1.59</v>
      </c>
      <c r="J45" s="86"/>
      <c r="K45" s="150">
        <v>1.96</v>
      </c>
      <c r="L45" s="150"/>
      <c r="M45" s="635"/>
    </row>
    <row r="46" spans="1:27" ht="12" customHeight="1" thickBot="1">
      <c r="A46" s="87"/>
      <c r="B46" s="87" t="s">
        <v>186</v>
      </c>
      <c r="C46" s="72">
        <v>1.68</v>
      </c>
      <c r="D46" s="114"/>
      <c r="E46" s="105">
        <v>0.48</v>
      </c>
      <c r="F46" s="114"/>
      <c r="G46" s="105">
        <v>1.93</v>
      </c>
      <c r="H46" s="114"/>
      <c r="I46" s="120">
        <v>2.0299999999999998</v>
      </c>
      <c r="J46" s="114"/>
      <c r="K46" s="105">
        <v>3.03</v>
      </c>
      <c r="L46" s="150"/>
      <c r="M46" s="635"/>
    </row>
    <row r="47" spans="1:27" ht="14.25" customHeight="1">
      <c r="A47" s="88" t="s">
        <v>101</v>
      </c>
      <c r="B47" s="89"/>
      <c r="C47" s="394"/>
      <c r="D47" s="116"/>
      <c r="E47" s="117"/>
      <c r="F47" s="116"/>
      <c r="G47" s="463"/>
      <c r="H47" s="115"/>
      <c r="I47" s="463"/>
      <c r="J47" s="90"/>
      <c r="K47" s="117"/>
      <c r="L47" s="150"/>
      <c r="M47" s="635"/>
    </row>
    <row r="48" spans="1:27" ht="12" customHeight="1">
      <c r="B48" s="265" t="s">
        <v>88</v>
      </c>
      <c r="C48" s="393">
        <v>2388</v>
      </c>
      <c r="D48" s="266"/>
      <c r="E48" s="267">
        <v>2420</v>
      </c>
      <c r="F48" s="266"/>
      <c r="G48" s="267">
        <v>2398</v>
      </c>
      <c r="H48" s="266"/>
      <c r="I48" s="267">
        <v>2373</v>
      </c>
      <c r="J48" s="266"/>
      <c r="K48" s="268">
        <v>2194</v>
      </c>
      <c r="L48" s="54"/>
      <c r="M48" s="635"/>
    </row>
    <row r="49" spans="1:16" ht="12" customHeight="1" thickBot="1">
      <c r="A49" s="87"/>
      <c r="B49" s="87" t="s">
        <v>89</v>
      </c>
      <c r="C49" s="72">
        <v>-1.44</v>
      </c>
      <c r="D49" s="114"/>
      <c r="E49" s="105">
        <v>-4.03</v>
      </c>
      <c r="F49" s="114"/>
      <c r="G49" s="105">
        <v>-3.49</v>
      </c>
      <c r="H49" s="114"/>
      <c r="I49" s="105">
        <v>-2.63</v>
      </c>
      <c r="J49" s="114"/>
      <c r="K49" s="105">
        <v>-3.2</v>
      </c>
      <c r="L49" s="150"/>
      <c r="M49" s="635"/>
      <c r="P49" s="618"/>
    </row>
    <row r="50" spans="1:16" ht="24" customHeight="1">
      <c r="A50" s="390">
        <v>-1</v>
      </c>
      <c r="B50" s="657" t="s">
        <v>260</v>
      </c>
      <c r="C50" s="657"/>
      <c r="D50" s="657"/>
      <c r="E50" s="657"/>
      <c r="F50" s="657"/>
      <c r="G50" s="657"/>
      <c r="H50" s="657"/>
      <c r="I50" s="657"/>
      <c r="J50" s="657"/>
      <c r="K50" s="657"/>
      <c r="L50" s="607"/>
      <c r="M50" s="635"/>
      <c r="N50" s="388"/>
    </row>
    <row r="51" spans="1:16" ht="33.6" customHeight="1">
      <c r="A51" s="462">
        <v>-2</v>
      </c>
      <c r="B51" s="655" t="s">
        <v>264</v>
      </c>
      <c r="C51" s="655"/>
      <c r="D51" s="655"/>
      <c r="E51" s="655"/>
      <c r="F51" s="655"/>
      <c r="G51" s="655"/>
      <c r="H51" s="655"/>
      <c r="I51" s="655"/>
      <c r="J51" s="655"/>
      <c r="K51" s="655"/>
      <c r="L51" s="565"/>
      <c r="M51" s="635"/>
      <c r="N51" s="630"/>
    </row>
    <row r="52" spans="1:16" ht="12" customHeight="1">
      <c r="A52" s="462">
        <v>-3</v>
      </c>
      <c r="B52" s="655" t="s">
        <v>190</v>
      </c>
      <c r="C52" s="655"/>
      <c r="D52" s="655"/>
      <c r="E52" s="655"/>
      <c r="F52" s="655"/>
      <c r="G52" s="655"/>
      <c r="H52" s="655"/>
      <c r="I52" s="655"/>
      <c r="J52" s="655"/>
      <c r="K52" s="655"/>
      <c r="L52" s="565"/>
      <c r="M52" s="635"/>
    </row>
    <row r="53" spans="1:16" ht="12" customHeight="1">
      <c r="A53" s="462">
        <v>-4</v>
      </c>
      <c r="B53" s="655" t="s">
        <v>176</v>
      </c>
      <c r="C53" s="655"/>
      <c r="D53" s="655"/>
      <c r="E53" s="655"/>
      <c r="F53" s="655"/>
      <c r="G53" s="655"/>
      <c r="H53" s="655"/>
      <c r="I53" s="655"/>
      <c r="J53" s="655"/>
      <c r="K53" s="655"/>
      <c r="L53" s="565"/>
      <c r="M53" s="635"/>
    </row>
    <row r="54" spans="1:16" ht="12" customHeight="1">
      <c r="A54" s="462"/>
      <c r="M54" s="635"/>
    </row>
  </sheetData>
  <mergeCells count="7">
    <mergeCell ref="B53:K53"/>
    <mergeCell ref="B51:K51"/>
    <mergeCell ref="P44:AA44"/>
    <mergeCell ref="B50:K50"/>
    <mergeCell ref="A17:B17"/>
    <mergeCell ref="A21:B21"/>
    <mergeCell ref="B52:K52"/>
  </mergeCells>
  <printOptions horizontalCentered="1"/>
  <pageMargins left="0.70866141732283472" right="0.70866141732283472" top="0.74803149606299213" bottom="0.74803149606299213" header="0.31496062992125984" footer="0.31496062992125984"/>
  <pageSetup scale="82" orientation="portrait" r:id="rId1"/>
  <headerFooter alignWithMargins="0">
    <oddFooter>&amp;C</oddFooter>
  </headerFooter>
  <ignoredErrors>
    <ignoredError sqref="D17 D7 D8 F7 F8 D21 D18 D19 D47 D44 D45 D26 D22 D25 D20 D31 D27 D28 D29 D30 D34 D32 D33 D38 D35 D36 D37 D43 D40 D41 D42 D46 D48 D49 D39 F48 F49 F17 F21 F18 F19 F47 F44 F45 F26 F22 F25 F20 F31 F28 F29 F30 F34 F32 F33 F38 F35 F36 F37 F43 F40 F41 F42 F46 F39 H47 J47 F10:F13 D10:D13 F5" numberStoredAsText="1"/>
    <ignoredError sqref="F16 D16" numberStoredAsText="1" formulaRange="1"/>
    <ignoredError sqref="C16 E16 G16:K16"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P54"/>
  <sheetViews>
    <sheetView showGridLines="0" view="pageBreakPreview" topLeftCell="A25" zoomScale="145" zoomScaleNormal="100" zoomScaleSheetLayoutView="145" workbookViewId="0">
      <selection activeCell="N19" sqref="N19"/>
    </sheetView>
  </sheetViews>
  <sheetFormatPr defaultColWidth="10.6640625" defaultRowHeight="12" customHeight="1"/>
  <cols>
    <col min="1" max="1" width="2.5" style="49" customWidth="1"/>
    <col min="2" max="2" width="41.5" style="49" customWidth="1"/>
    <col min="3" max="3" width="11.83203125" style="161" customWidth="1"/>
    <col min="4" max="4" width="1.83203125" style="161" customWidth="1"/>
    <col min="5" max="5" width="11.83203125" style="73" customWidth="1"/>
    <col min="6" max="6" width="1.83203125" style="73" customWidth="1"/>
    <col min="7" max="7" width="11.83203125" style="73" customWidth="1"/>
    <col min="8" max="8" width="2.83203125" style="73" customWidth="1"/>
    <col min="9" max="9" width="11.83203125" style="73" customWidth="1"/>
    <col min="10" max="10" width="3.33203125" style="73" customWidth="1"/>
    <col min="11" max="11" width="11.83203125" style="73" customWidth="1"/>
    <col min="12" max="12" width="2.6640625" style="73" customWidth="1"/>
    <col min="13" max="16384" width="10.6640625" style="91"/>
  </cols>
  <sheetData>
    <row r="1" spans="1:15" ht="12" customHeight="1">
      <c r="A1" s="38" t="s">
        <v>0</v>
      </c>
      <c r="B1" s="39"/>
      <c r="C1" s="159"/>
      <c r="D1" s="159"/>
      <c r="E1" s="159"/>
      <c r="F1" s="159"/>
      <c r="G1" s="159"/>
      <c r="H1" s="159"/>
      <c r="I1" s="159"/>
      <c r="J1" s="159"/>
      <c r="K1" s="159"/>
      <c r="L1" s="39"/>
      <c r="N1" s="636"/>
    </row>
    <row r="2" spans="1:15" ht="12" customHeight="1">
      <c r="A2" s="128" t="s">
        <v>90</v>
      </c>
      <c r="B2" s="92"/>
      <c r="C2" s="160"/>
      <c r="D2" s="160"/>
      <c r="E2" s="94"/>
      <c r="F2" s="94"/>
      <c r="G2" s="95"/>
      <c r="H2" s="95"/>
      <c r="I2" s="95"/>
      <c r="J2" s="95"/>
      <c r="K2" s="95"/>
      <c r="L2" s="59"/>
      <c r="N2" s="636"/>
    </row>
    <row r="3" spans="1:15" ht="12" customHeight="1">
      <c r="A3" s="85" t="s">
        <v>43</v>
      </c>
      <c r="B3" s="93"/>
      <c r="C3" s="160"/>
      <c r="D3" s="160"/>
      <c r="E3" s="46"/>
      <c r="F3" s="46"/>
      <c r="G3" s="95"/>
      <c r="H3" s="95"/>
      <c r="I3" s="95"/>
      <c r="J3" s="95"/>
      <c r="K3" s="95"/>
      <c r="L3" s="95"/>
      <c r="N3" s="636"/>
    </row>
    <row r="4" spans="1:15" s="289" customFormat="1" ht="12" customHeight="1" thickBot="1">
      <c r="A4" s="97"/>
      <c r="B4" s="98"/>
      <c r="C4" s="162"/>
      <c r="D4" s="162"/>
      <c r="E4" s="99"/>
      <c r="F4" s="99"/>
      <c r="G4" s="77"/>
      <c r="H4" s="77"/>
      <c r="I4" s="77"/>
      <c r="J4" s="77"/>
      <c r="K4" s="77"/>
      <c r="L4" s="77"/>
      <c r="N4" s="636"/>
    </row>
    <row r="5" spans="1:15" s="289" customFormat="1" ht="12.6" customHeight="1">
      <c r="A5" s="660" t="s">
        <v>102</v>
      </c>
      <c r="B5" s="660"/>
      <c r="C5" s="531">
        <v>2021</v>
      </c>
      <c r="D5" s="531"/>
      <c r="E5" s="528" t="s">
        <v>210</v>
      </c>
      <c r="F5" s="528"/>
      <c r="G5" s="528" t="s">
        <v>168</v>
      </c>
      <c r="H5" s="545" t="s">
        <v>105</v>
      </c>
      <c r="I5" s="528" t="s">
        <v>122</v>
      </c>
      <c r="J5" s="611" t="s">
        <v>251</v>
      </c>
      <c r="K5" s="528" t="s">
        <v>111</v>
      </c>
      <c r="L5" s="545" t="s">
        <v>105</v>
      </c>
      <c r="N5" s="636"/>
    </row>
    <row r="6" spans="1:15" ht="12.75" hidden="1" customHeight="1">
      <c r="A6" s="270"/>
      <c r="B6" s="270"/>
      <c r="C6" s="130"/>
      <c r="D6" s="130"/>
      <c r="E6" s="130"/>
      <c r="F6" s="130"/>
      <c r="G6" s="310"/>
      <c r="H6" s="310"/>
      <c r="I6" s="310"/>
      <c r="J6" s="310"/>
      <c r="K6" s="151"/>
      <c r="L6" s="130"/>
      <c r="N6" s="636"/>
    </row>
    <row r="7" spans="1:15" ht="12.6" customHeight="1">
      <c r="A7" s="93" t="s">
        <v>45</v>
      </c>
      <c r="B7" s="93"/>
      <c r="C7" s="163"/>
      <c r="D7" s="163"/>
      <c r="E7" s="163"/>
      <c r="F7" s="163"/>
      <c r="G7" s="163"/>
      <c r="H7" s="163"/>
      <c r="I7" s="290"/>
      <c r="J7" s="290"/>
      <c r="K7" s="290"/>
      <c r="L7" s="290"/>
      <c r="N7" s="636"/>
    </row>
    <row r="8" spans="1:15" ht="12.6" customHeight="1">
      <c r="A8" s="661" t="s">
        <v>46</v>
      </c>
      <c r="B8" s="661"/>
      <c r="C8" s="50">
        <v>1675</v>
      </c>
      <c r="D8" s="50"/>
      <c r="E8" s="51">
        <v>1779</v>
      </c>
      <c r="F8" s="51"/>
      <c r="G8" s="51">
        <v>2578</v>
      </c>
      <c r="H8" s="51"/>
      <c r="I8" s="51">
        <v>3187</v>
      </c>
      <c r="J8" s="51"/>
      <c r="K8" s="51">
        <v>2988</v>
      </c>
      <c r="L8" s="51"/>
      <c r="N8" s="636"/>
    </row>
    <row r="9" spans="1:15" ht="12.6" customHeight="1">
      <c r="A9" s="96" t="s">
        <v>47</v>
      </c>
      <c r="B9" s="96"/>
      <c r="C9" s="53">
        <v>269</v>
      </c>
      <c r="D9" s="53"/>
      <c r="E9" s="54">
        <v>294</v>
      </c>
      <c r="F9" s="54"/>
      <c r="G9" s="54">
        <v>1844</v>
      </c>
      <c r="H9" s="54"/>
      <c r="I9" s="54">
        <v>1575</v>
      </c>
      <c r="J9" s="54"/>
      <c r="K9" s="54">
        <v>1174</v>
      </c>
      <c r="L9" s="54"/>
      <c r="N9" s="636"/>
    </row>
    <row r="10" spans="1:15" ht="12.6" customHeight="1">
      <c r="A10" s="271" t="s">
        <v>124</v>
      </c>
      <c r="B10" s="271"/>
      <c r="C10" s="53">
        <v>55</v>
      </c>
      <c r="D10" s="53"/>
      <c r="E10" s="54">
        <v>61</v>
      </c>
      <c r="F10" s="54"/>
      <c r="G10" s="54">
        <v>2485</v>
      </c>
      <c r="H10" s="54"/>
      <c r="I10" s="54">
        <v>2617</v>
      </c>
      <c r="J10" s="54"/>
      <c r="K10" s="54">
        <v>2460</v>
      </c>
      <c r="L10" s="54"/>
      <c r="N10" s="636"/>
    </row>
    <row r="11" spans="1:15" ht="12.6" customHeight="1">
      <c r="A11" s="96" t="s">
        <v>48</v>
      </c>
      <c r="B11" s="96"/>
      <c r="C11" s="53">
        <v>3242</v>
      </c>
      <c r="D11" s="53"/>
      <c r="E11" s="54">
        <v>3650</v>
      </c>
      <c r="F11" s="54"/>
      <c r="G11" s="54">
        <v>4599</v>
      </c>
      <c r="H11" s="54"/>
      <c r="I11" s="54">
        <v>4402</v>
      </c>
      <c r="J11" s="54"/>
      <c r="K11" s="54">
        <v>3429</v>
      </c>
      <c r="L11" s="54"/>
      <c r="N11" s="636"/>
    </row>
    <row r="12" spans="1:15" ht="12.6" customHeight="1">
      <c r="A12" s="96" t="s">
        <v>49</v>
      </c>
      <c r="B12" s="96"/>
      <c r="C12" s="53">
        <v>76</v>
      </c>
      <c r="D12" s="53"/>
      <c r="E12" s="54">
        <v>227</v>
      </c>
      <c r="F12" s="54"/>
      <c r="G12" s="54">
        <v>195</v>
      </c>
      <c r="H12" s="54"/>
      <c r="I12" s="54">
        <v>210</v>
      </c>
      <c r="J12" s="54"/>
      <c r="K12" s="54">
        <v>415</v>
      </c>
      <c r="L12" s="54"/>
      <c r="N12" s="636"/>
    </row>
    <row r="13" spans="1:15" ht="12.6" customHeight="1">
      <c r="A13" s="96" t="s">
        <v>50</v>
      </c>
      <c r="B13" s="96"/>
      <c r="C13" s="53">
        <v>164</v>
      </c>
      <c r="D13" s="53"/>
      <c r="E13" s="54">
        <v>218</v>
      </c>
      <c r="F13" s="54"/>
      <c r="G13" s="54">
        <v>473</v>
      </c>
      <c r="H13" s="54"/>
      <c r="I13" s="54">
        <v>357</v>
      </c>
      <c r="J13" s="54"/>
      <c r="K13" s="54">
        <v>427</v>
      </c>
      <c r="L13" s="54"/>
      <c r="N13" s="636"/>
    </row>
    <row r="14" spans="1:15" ht="12.6" customHeight="1">
      <c r="A14" s="180" t="s">
        <v>112</v>
      </c>
      <c r="B14" s="180"/>
      <c r="C14" s="389">
        <v>0</v>
      </c>
      <c r="D14" s="389"/>
      <c r="E14" s="529">
        <v>10417</v>
      </c>
      <c r="F14" s="529"/>
      <c r="G14" s="529">
        <v>1309</v>
      </c>
      <c r="H14" s="482"/>
      <c r="I14" s="144">
        <v>0</v>
      </c>
      <c r="J14" s="296"/>
      <c r="K14" s="529">
        <v>4150</v>
      </c>
      <c r="L14" s="54"/>
      <c r="N14" s="636"/>
      <c r="O14" s="622"/>
    </row>
    <row r="15" spans="1:15" ht="12.6" customHeight="1">
      <c r="A15" s="100" t="s">
        <v>51</v>
      </c>
      <c r="B15" s="100"/>
      <c r="C15" s="58">
        <f>SUM(C8:C14)</f>
        <v>5481</v>
      </c>
      <c r="D15" s="58"/>
      <c r="E15" s="102">
        <f>SUM(E8:E14)</f>
        <v>16646</v>
      </c>
      <c r="F15" s="102"/>
      <c r="G15" s="102">
        <f>SUM(G8:G14)</f>
        <v>13483</v>
      </c>
      <c r="H15" s="102"/>
      <c r="I15" s="102">
        <f>SUM(I8:I14)</f>
        <v>12348</v>
      </c>
      <c r="J15" s="102"/>
      <c r="K15" s="102">
        <f>SUM(K8:K14)</f>
        <v>15043</v>
      </c>
      <c r="L15" s="82"/>
      <c r="N15" s="636"/>
    </row>
    <row r="16" spans="1:15" ht="12.6" customHeight="1">
      <c r="A16" s="101"/>
      <c r="B16" s="101"/>
      <c r="C16" s="53"/>
      <c r="D16" s="53"/>
      <c r="E16" s="54"/>
      <c r="F16" s="54"/>
      <c r="G16" s="54"/>
      <c r="H16" s="54"/>
      <c r="I16" s="54"/>
      <c r="J16" s="54"/>
      <c r="K16" s="54"/>
      <c r="L16" s="54"/>
      <c r="N16" s="636"/>
    </row>
    <row r="17" spans="1:14" ht="13.9" customHeight="1">
      <c r="A17" s="96" t="s">
        <v>52</v>
      </c>
      <c r="B17" s="96"/>
      <c r="C17" s="53">
        <v>837</v>
      </c>
      <c r="D17" s="53"/>
      <c r="E17" s="54">
        <v>668</v>
      </c>
      <c r="F17" s="54"/>
      <c r="G17" s="54">
        <v>1781</v>
      </c>
      <c r="H17" s="54"/>
      <c r="I17" s="73">
        <v>1557</v>
      </c>
      <c r="K17" s="54">
        <v>1696</v>
      </c>
      <c r="L17" s="54"/>
      <c r="N17" s="636"/>
    </row>
    <row r="18" spans="1:14" ht="12.6" customHeight="1">
      <c r="A18" s="96" t="s">
        <v>53</v>
      </c>
      <c r="B18" s="96"/>
      <c r="C18" s="53">
        <v>4129</v>
      </c>
      <c r="D18" s="53"/>
      <c r="E18" s="54">
        <v>4396</v>
      </c>
      <c r="F18" s="54"/>
      <c r="G18" s="54">
        <v>4616</v>
      </c>
      <c r="H18" s="54"/>
      <c r="I18" s="73">
        <v>4519</v>
      </c>
      <c r="K18" s="54">
        <v>3581</v>
      </c>
      <c r="L18" s="54"/>
      <c r="N18" s="636"/>
    </row>
    <row r="19" spans="1:14" ht="12.6" customHeight="1">
      <c r="A19" s="96" t="s">
        <v>54</v>
      </c>
      <c r="B19" s="96"/>
      <c r="C19" s="534">
        <v>0</v>
      </c>
      <c r="D19" s="53"/>
      <c r="E19" s="612">
        <v>0</v>
      </c>
      <c r="F19" s="54"/>
      <c r="G19" s="54">
        <v>1936</v>
      </c>
      <c r="H19" s="54"/>
      <c r="I19" s="73">
        <v>1948</v>
      </c>
      <c r="K19" s="54">
        <v>2042</v>
      </c>
      <c r="L19" s="54"/>
      <c r="N19" s="636"/>
    </row>
    <row r="20" spans="1:14" ht="12.6" customHeight="1">
      <c r="A20" s="96" t="s">
        <v>91</v>
      </c>
      <c r="B20" s="96"/>
      <c r="C20" s="53">
        <v>250</v>
      </c>
      <c r="D20" s="53"/>
      <c r="E20" s="54">
        <v>111</v>
      </c>
      <c r="F20" s="54"/>
      <c r="G20" s="54">
        <v>546</v>
      </c>
      <c r="H20" s="54"/>
      <c r="I20" s="73">
        <v>746</v>
      </c>
      <c r="K20" s="54">
        <v>595</v>
      </c>
      <c r="L20" s="54"/>
      <c r="N20" s="636"/>
    </row>
    <row r="21" spans="1:14" ht="24.6" customHeight="1">
      <c r="A21" s="662" t="s">
        <v>188</v>
      </c>
      <c r="B21" s="662"/>
      <c r="C21" s="534">
        <v>0</v>
      </c>
      <c r="D21" s="53"/>
      <c r="E21" s="612">
        <v>0</v>
      </c>
      <c r="F21" s="54"/>
      <c r="G21" s="54">
        <v>1059</v>
      </c>
      <c r="H21" s="54"/>
      <c r="I21" s="73">
        <v>2211</v>
      </c>
      <c r="K21" s="54">
        <v>491</v>
      </c>
      <c r="L21" s="54"/>
      <c r="N21" s="636"/>
    </row>
    <row r="22" spans="1:14" ht="12.6" customHeight="1">
      <c r="A22" s="96" t="s">
        <v>49</v>
      </c>
      <c r="B22" s="96"/>
      <c r="C22" s="53">
        <v>1680</v>
      </c>
      <c r="D22" s="53"/>
      <c r="E22" s="54">
        <v>912</v>
      </c>
      <c r="F22" s="54"/>
      <c r="G22" s="54">
        <v>989</v>
      </c>
      <c r="H22" s="54"/>
      <c r="I22" s="73">
        <v>1030</v>
      </c>
      <c r="K22" s="54">
        <v>825</v>
      </c>
      <c r="L22" s="54"/>
      <c r="N22" s="636"/>
    </row>
    <row r="23" spans="1:14" ht="12.6" customHeight="1">
      <c r="A23" s="96" t="s">
        <v>50</v>
      </c>
      <c r="B23" s="96"/>
      <c r="C23" s="58">
        <v>387</v>
      </c>
      <c r="D23" s="58"/>
      <c r="E23" s="102">
        <v>357</v>
      </c>
      <c r="F23" s="54"/>
      <c r="G23" s="102">
        <v>562</v>
      </c>
      <c r="H23" s="54"/>
      <c r="I23" s="73">
        <v>599</v>
      </c>
      <c r="K23" s="102">
        <v>643</v>
      </c>
      <c r="L23" s="54"/>
      <c r="N23" s="636"/>
    </row>
    <row r="24" spans="1:14" ht="12.6" customHeight="1">
      <c r="A24" s="100" t="s">
        <v>55</v>
      </c>
      <c r="B24" s="100"/>
      <c r="C24" s="81">
        <f>SUM(C17:C23)</f>
        <v>7283</v>
      </c>
      <c r="D24" s="81"/>
      <c r="E24" s="82">
        <f>SUM(E17:E23)</f>
        <v>6444</v>
      </c>
      <c r="F24" s="82"/>
      <c r="G24" s="82">
        <f>SUM(G17:G23)</f>
        <v>11489</v>
      </c>
      <c r="H24" s="82"/>
      <c r="I24" s="82">
        <f>SUM(I17:I23)</f>
        <v>12610</v>
      </c>
      <c r="J24" s="82"/>
      <c r="K24" s="82">
        <f>SUM(K17:K23)</f>
        <v>9873</v>
      </c>
      <c r="L24" s="82"/>
      <c r="N24" s="636"/>
    </row>
    <row r="25" spans="1:14" s="229" customFormat="1" ht="12.6" customHeight="1" thickBot="1">
      <c r="A25" s="230"/>
      <c r="B25" s="230"/>
      <c r="C25" s="231">
        <f>C15+C24</f>
        <v>12764</v>
      </c>
      <c r="D25" s="231"/>
      <c r="E25" s="228">
        <f>E15+E24</f>
        <v>23090</v>
      </c>
      <c r="F25" s="228"/>
      <c r="G25" s="228">
        <f>G15+G24</f>
        <v>24972</v>
      </c>
      <c r="H25" s="228"/>
      <c r="I25" s="228">
        <f>I15+I24</f>
        <v>24958</v>
      </c>
      <c r="J25" s="228"/>
      <c r="K25" s="228">
        <f>K15+K24</f>
        <v>24916</v>
      </c>
      <c r="L25" s="228"/>
      <c r="N25" s="636"/>
    </row>
    <row r="26" spans="1:14" ht="12.6" customHeight="1">
      <c r="A26" s="93" t="s">
        <v>56</v>
      </c>
      <c r="B26" s="101"/>
      <c r="C26" s="79"/>
      <c r="D26" s="79"/>
      <c r="E26" s="64"/>
      <c r="F26" s="64"/>
      <c r="G26" s="64"/>
      <c r="H26" s="64"/>
      <c r="I26" s="64"/>
      <c r="J26" s="64"/>
      <c r="K26" s="64"/>
      <c r="L26" s="64"/>
      <c r="N26" s="636"/>
    </row>
    <row r="27" spans="1:14" ht="12.6" customHeight="1">
      <c r="A27" s="96" t="s">
        <v>57</v>
      </c>
      <c r="B27" s="96"/>
      <c r="C27" s="50">
        <v>1164</v>
      </c>
      <c r="D27" s="51"/>
      <c r="E27" s="51">
        <v>1611</v>
      </c>
      <c r="F27" s="51"/>
      <c r="G27" s="51">
        <v>4682</v>
      </c>
      <c r="H27" s="51"/>
      <c r="I27" s="51">
        <v>4634</v>
      </c>
      <c r="J27" s="51"/>
      <c r="K27" s="51">
        <v>3964</v>
      </c>
      <c r="L27" s="51"/>
      <c r="N27" s="636"/>
    </row>
    <row r="28" spans="1:14" ht="12.6" customHeight="1">
      <c r="A28" s="96" t="s">
        <v>58</v>
      </c>
      <c r="B28" s="96"/>
      <c r="C28" s="53">
        <v>101</v>
      </c>
      <c r="D28" s="54"/>
      <c r="E28" s="54">
        <v>146</v>
      </c>
      <c r="F28" s="54"/>
      <c r="G28" s="54">
        <v>1060</v>
      </c>
      <c r="H28" s="54"/>
      <c r="I28" s="54">
        <v>1390</v>
      </c>
      <c r="J28" s="54"/>
      <c r="K28" s="54">
        <v>1630</v>
      </c>
      <c r="L28" s="54"/>
      <c r="N28" s="636"/>
    </row>
    <row r="29" spans="1:14" ht="12.6" customHeight="1">
      <c r="A29" s="271" t="s">
        <v>123</v>
      </c>
      <c r="B29" s="271"/>
      <c r="C29" s="53">
        <v>2853</v>
      </c>
      <c r="D29" s="54"/>
      <c r="E29" s="54">
        <v>2356</v>
      </c>
      <c r="F29" s="54"/>
      <c r="G29" s="54">
        <v>5739</v>
      </c>
      <c r="H29" s="54"/>
      <c r="I29" s="54">
        <v>4262</v>
      </c>
      <c r="J29" s="54"/>
      <c r="K29" s="54">
        <v>3820</v>
      </c>
      <c r="L29" s="54"/>
      <c r="N29" s="636"/>
    </row>
    <row r="30" spans="1:14">
      <c r="A30" s="662" t="s">
        <v>161</v>
      </c>
      <c r="B30" s="662"/>
      <c r="C30" s="534">
        <v>0</v>
      </c>
      <c r="D30" s="54"/>
      <c r="E30" s="54">
        <v>1882</v>
      </c>
      <c r="F30" s="54"/>
      <c r="G30" s="54">
        <v>8</v>
      </c>
      <c r="H30" s="54"/>
      <c r="I30" s="54">
        <v>9</v>
      </c>
      <c r="J30" s="54"/>
      <c r="K30" s="54">
        <v>18</v>
      </c>
      <c r="L30" s="54"/>
      <c r="N30" s="636"/>
    </row>
    <row r="31" spans="1:14">
      <c r="A31" s="96" t="s">
        <v>59</v>
      </c>
      <c r="B31" s="96"/>
      <c r="C31" s="53">
        <v>216</v>
      </c>
      <c r="D31" s="54"/>
      <c r="E31" s="54">
        <v>239</v>
      </c>
      <c r="F31" s="54"/>
      <c r="G31" s="54">
        <v>617</v>
      </c>
      <c r="H31" s="54"/>
      <c r="I31" s="54">
        <v>598</v>
      </c>
      <c r="J31" s="54"/>
      <c r="K31" s="54">
        <v>324</v>
      </c>
      <c r="L31" s="54"/>
      <c r="N31" s="636"/>
    </row>
    <row r="32" spans="1:14">
      <c r="A32" s="96" t="s">
        <v>60</v>
      </c>
      <c r="B32" s="183"/>
      <c r="C32" s="53">
        <v>434</v>
      </c>
      <c r="D32" s="54"/>
      <c r="E32" s="54">
        <v>447</v>
      </c>
      <c r="F32" s="54"/>
      <c r="G32" s="54">
        <v>1441</v>
      </c>
      <c r="H32" s="54"/>
      <c r="I32" s="54">
        <v>1499</v>
      </c>
      <c r="J32" s="54"/>
      <c r="K32" s="54">
        <v>1723</v>
      </c>
      <c r="L32" s="54"/>
      <c r="N32" s="636"/>
    </row>
    <row r="33" spans="1:14">
      <c r="A33" s="180" t="s">
        <v>114</v>
      </c>
      <c r="B33" s="183"/>
      <c r="C33" s="53"/>
      <c r="D33" s="54"/>
      <c r="E33" s="54"/>
      <c r="F33" s="54"/>
      <c r="G33" s="54"/>
      <c r="H33" s="54"/>
      <c r="I33" s="54"/>
      <c r="J33" s="54"/>
      <c r="K33" s="54"/>
      <c r="L33" s="54"/>
      <c r="N33" s="636"/>
    </row>
    <row r="34" spans="1:14">
      <c r="A34" s="180"/>
      <c r="B34" s="180" t="s">
        <v>115</v>
      </c>
      <c r="C34" s="534">
        <v>0</v>
      </c>
      <c r="D34" s="54"/>
      <c r="E34" s="54">
        <v>10146</v>
      </c>
      <c r="F34" s="54"/>
      <c r="G34" s="54">
        <v>1768</v>
      </c>
      <c r="H34" s="54"/>
      <c r="I34" s="482">
        <v>0</v>
      </c>
      <c r="J34" s="532"/>
      <c r="K34" s="54">
        <v>2686</v>
      </c>
      <c r="L34" s="54"/>
      <c r="N34" s="636"/>
    </row>
    <row r="35" spans="1:14" ht="12.6" customHeight="1">
      <c r="A35" s="100" t="s">
        <v>61</v>
      </c>
      <c r="B35" s="100"/>
      <c r="C35" s="81">
        <f>SUM(C27:C34)</f>
        <v>4768</v>
      </c>
      <c r="D35" s="81"/>
      <c r="E35" s="82">
        <f>SUM(E27:E34)</f>
        <v>16827</v>
      </c>
      <c r="F35" s="82"/>
      <c r="G35" s="82">
        <f>SUM(G27:G34)</f>
        <v>15315</v>
      </c>
      <c r="H35" s="82"/>
      <c r="I35" s="82">
        <f>SUM(I27:I34)</f>
        <v>12392</v>
      </c>
      <c r="J35" s="82"/>
      <c r="K35" s="82">
        <f>SUM(K27:K34)</f>
        <v>14165</v>
      </c>
      <c r="L35" s="82"/>
      <c r="N35" s="636"/>
    </row>
    <row r="36" spans="1:14" ht="12.6" customHeight="1">
      <c r="A36" s="101"/>
      <c r="B36" s="101"/>
      <c r="C36" s="53"/>
      <c r="D36" s="53"/>
      <c r="E36" s="54"/>
      <c r="F36" s="54"/>
      <c r="G36" s="54"/>
      <c r="H36" s="54"/>
      <c r="I36" s="54"/>
      <c r="J36" s="54"/>
      <c r="K36" s="54"/>
      <c r="L36" s="54"/>
      <c r="N36" s="636"/>
    </row>
    <row r="37" spans="1:14">
      <c r="A37" s="96" t="s">
        <v>58</v>
      </c>
      <c r="B37" s="96"/>
      <c r="C37" s="53">
        <v>229</v>
      </c>
      <c r="D37" s="53"/>
      <c r="E37" s="54">
        <v>289</v>
      </c>
      <c r="F37" s="53"/>
      <c r="G37" s="54">
        <v>311</v>
      </c>
      <c r="H37" s="54"/>
      <c r="I37" s="54">
        <v>1110</v>
      </c>
      <c r="J37" s="54"/>
      <c r="K37" s="54">
        <v>781</v>
      </c>
      <c r="L37" s="54"/>
      <c r="N37" s="636"/>
    </row>
    <row r="38" spans="1:14">
      <c r="A38" s="271" t="s">
        <v>123</v>
      </c>
      <c r="B38" s="271"/>
      <c r="C38" s="53">
        <v>1156</v>
      </c>
      <c r="D38" s="53"/>
      <c r="E38" s="54">
        <v>1219</v>
      </c>
      <c r="F38" s="53"/>
      <c r="G38" s="54">
        <v>1417</v>
      </c>
      <c r="H38" s="54"/>
      <c r="I38" s="54">
        <v>1933</v>
      </c>
      <c r="J38" s="54"/>
      <c r="K38" s="54">
        <v>1272</v>
      </c>
      <c r="L38" s="54"/>
      <c r="N38" s="636"/>
    </row>
    <row r="39" spans="1:14" ht="12.6" customHeight="1">
      <c r="A39" s="96" t="s">
        <v>62</v>
      </c>
      <c r="B39" s="96"/>
      <c r="C39" s="53">
        <v>7047</v>
      </c>
      <c r="D39" s="53"/>
      <c r="E39" s="54">
        <v>8193</v>
      </c>
      <c r="F39" s="53"/>
      <c r="G39" s="54">
        <v>9325</v>
      </c>
      <c r="H39" s="54"/>
      <c r="I39" s="54">
        <v>9093</v>
      </c>
      <c r="J39" s="54"/>
      <c r="K39" s="54">
        <v>9200</v>
      </c>
      <c r="L39" s="54"/>
      <c r="N39" s="636"/>
    </row>
    <row r="40" spans="1:14" ht="12.6" customHeight="1">
      <c r="A40" s="96" t="s">
        <v>41</v>
      </c>
      <c r="B40" s="96"/>
      <c r="C40" s="53">
        <v>1100</v>
      </c>
      <c r="D40" s="53"/>
      <c r="E40" s="54">
        <v>1606</v>
      </c>
      <c r="F40" s="53"/>
      <c r="G40" s="54">
        <v>2445</v>
      </c>
      <c r="H40" s="54"/>
      <c r="I40" s="54">
        <v>2381</v>
      </c>
      <c r="J40" s="54"/>
      <c r="K40" s="54">
        <v>2633</v>
      </c>
      <c r="L40" s="54"/>
      <c r="N40" s="636"/>
    </row>
    <row r="41" spans="1:14" ht="12.6" customHeight="1">
      <c r="A41" s="96" t="s">
        <v>59</v>
      </c>
      <c r="B41" s="96"/>
      <c r="C41" s="53">
        <v>1252</v>
      </c>
      <c r="D41" s="53"/>
      <c r="E41" s="54">
        <v>1225</v>
      </c>
      <c r="F41" s="53"/>
      <c r="G41" s="54">
        <v>1605</v>
      </c>
      <c r="H41" s="54"/>
      <c r="I41" s="54">
        <v>1526</v>
      </c>
      <c r="J41" s="54"/>
      <c r="K41" s="54">
        <v>965</v>
      </c>
      <c r="L41" s="54"/>
      <c r="N41" s="636"/>
    </row>
    <row r="42" spans="1:14" ht="12.6" customHeight="1">
      <c r="A42" s="96" t="s">
        <v>60</v>
      </c>
      <c r="B42" s="96"/>
      <c r="C42" s="58">
        <v>301</v>
      </c>
      <c r="D42" s="58"/>
      <c r="E42" s="102">
        <v>388</v>
      </c>
      <c r="F42" s="58"/>
      <c r="G42" s="102">
        <v>465</v>
      </c>
      <c r="H42" s="102"/>
      <c r="I42" s="102">
        <v>537</v>
      </c>
      <c r="J42" s="102"/>
      <c r="K42" s="102">
        <v>595</v>
      </c>
      <c r="L42" s="54"/>
      <c r="N42" s="636"/>
    </row>
    <row r="43" spans="1:14" ht="12.6" customHeight="1">
      <c r="A43" s="100" t="s">
        <v>63</v>
      </c>
      <c r="B43" s="100"/>
      <c r="C43" s="58">
        <f>SUM(C37:C42)</f>
        <v>11085</v>
      </c>
      <c r="D43" s="58"/>
      <c r="E43" s="102">
        <f>SUM(E37:E42)</f>
        <v>12920</v>
      </c>
      <c r="F43" s="102"/>
      <c r="G43" s="102">
        <f>SUM(G37:G42)</f>
        <v>15568</v>
      </c>
      <c r="H43" s="102"/>
      <c r="I43" s="102">
        <f>SUM(I37:I42)</f>
        <v>16580</v>
      </c>
      <c r="J43" s="102"/>
      <c r="K43" s="102">
        <f>SUM(K37:K42)</f>
        <v>15446</v>
      </c>
      <c r="L43" s="82"/>
      <c r="N43" s="636"/>
    </row>
    <row r="44" spans="1:14" ht="12.6" customHeight="1">
      <c r="A44" s="100"/>
      <c r="B44" s="100"/>
      <c r="C44" s="58">
        <f>C35+C43</f>
        <v>15853</v>
      </c>
      <c r="D44" s="58"/>
      <c r="E44" s="102">
        <f>E35+E43</f>
        <v>29747</v>
      </c>
      <c r="F44" s="102"/>
      <c r="G44" s="102">
        <f>G35+G43</f>
        <v>30883</v>
      </c>
      <c r="H44" s="102"/>
      <c r="I44" s="102">
        <f>I35+I43</f>
        <v>28972</v>
      </c>
      <c r="J44" s="102"/>
      <c r="K44" s="102">
        <f>K35+K43</f>
        <v>29611</v>
      </c>
      <c r="L44" s="82"/>
      <c r="N44" s="636"/>
    </row>
    <row r="45" spans="1:14" ht="12.6" customHeight="1">
      <c r="A45" s="93" t="s">
        <v>104</v>
      </c>
      <c r="B45" s="93"/>
      <c r="C45" s="53"/>
      <c r="D45" s="53"/>
      <c r="E45" s="54"/>
      <c r="F45" s="54"/>
      <c r="G45" s="54"/>
      <c r="H45" s="54"/>
      <c r="I45" s="54"/>
      <c r="J45" s="54"/>
      <c r="K45" s="54"/>
      <c r="L45" s="54"/>
      <c r="N45" s="636"/>
    </row>
    <row r="46" spans="1:14" ht="12.6" customHeight="1">
      <c r="A46" s="96" t="s">
        <v>64</v>
      </c>
      <c r="B46" s="96"/>
      <c r="C46" s="53">
        <v>-3089</v>
      </c>
      <c r="D46" s="53"/>
      <c r="E46" s="54">
        <v>-9325</v>
      </c>
      <c r="F46" s="54"/>
      <c r="G46" s="54">
        <v>-7667</v>
      </c>
      <c r="H46" s="54"/>
      <c r="I46" s="54">
        <v>-5563</v>
      </c>
      <c r="J46" s="54"/>
      <c r="K46" s="54">
        <v>-6608</v>
      </c>
      <c r="L46" s="54"/>
      <c r="N46" s="636"/>
    </row>
    <row r="47" spans="1:14" ht="12.6" customHeight="1">
      <c r="A47" s="96" t="s">
        <v>65</v>
      </c>
      <c r="B47" s="96"/>
      <c r="C47" s="534">
        <v>0</v>
      </c>
      <c r="D47" s="58"/>
      <c r="E47" s="102">
        <v>2668</v>
      </c>
      <c r="F47" s="102"/>
      <c r="G47" s="102">
        <v>1756</v>
      </c>
      <c r="H47" s="102"/>
      <c r="I47" s="102">
        <v>1549</v>
      </c>
      <c r="J47" s="102"/>
      <c r="K47" s="102">
        <v>1913</v>
      </c>
      <c r="L47" s="54"/>
      <c r="N47" s="636"/>
    </row>
    <row r="48" spans="1:14" ht="12.6" customHeight="1">
      <c r="A48" s="663"/>
      <c r="B48" s="663"/>
      <c r="C48" s="174">
        <f>SUM(C46:C47)</f>
        <v>-3089</v>
      </c>
      <c r="D48" s="81"/>
      <c r="E48" s="175">
        <f>SUM(E46:E47)</f>
        <v>-6657</v>
      </c>
      <c r="F48" s="82"/>
      <c r="G48" s="175">
        <f>SUM(G46:G47)</f>
        <v>-5911</v>
      </c>
      <c r="H48" s="82"/>
      <c r="I48" s="175">
        <f>SUM(I46:I47)</f>
        <v>-4014</v>
      </c>
      <c r="J48" s="82"/>
      <c r="K48" s="175">
        <f>SUM(K46:K47)</f>
        <v>-4695</v>
      </c>
      <c r="L48" s="175"/>
      <c r="N48" s="636"/>
    </row>
    <row r="49" spans="1:16" s="289" customFormat="1" ht="12.6" customHeight="1" thickBot="1">
      <c r="A49" s="293"/>
      <c r="B49" s="293"/>
      <c r="C49" s="63">
        <f>SUM(C48+C44)</f>
        <v>12764</v>
      </c>
      <c r="D49" s="63"/>
      <c r="E49" s="103">
        <f>SUM(E48+E44)</f>
        <v>23090</v>
      </c>
      <c r="F49" s="103"/>
      <c r="G49" s="103">
        <f>SUM(G48+G44)</f>
        <v>24972</v>
      </c>
      <c r="H49" s="103"/>
      <c r="I49" s="103">
        <f>SUM(I48+I44)</f>
        <v>24958</v>
      </c>
      <c r="J49" s="103"/>
      <c r="K49" s="103">
        <f>SUM(K48+K44)</f>
        <v>24916</v>
      </c>
      <c r="L49" s="294"/>
      <c r="N49" s="636"/>
    </row>
    <row r="50" spans="1:16" s="289" customFormat="1" ht="22.5" customHeight="1">
      <c r="A50" s="462">
        <v>-1</v>
      </c>
      <c r="B50" s="666" t="s">
        <v>260</v>
      </c>
      <c r="C50" s="666"/>
      <c r="D50" s="666"/>
      <c r="E50" s="666"/>
      <c r="F50" s="666"/>
      <c r="G50" s="666"/>
      <c r="H50" s="666"/>
      <c r="I50" s="666"/>
      <c r="J50" s="666"/>
      <c r="K50" s="666"/>
      <c r="L50" s="666"/>
      <c r="N50" s="636"/>
    </row>
    <row r="51" spans="1:16" s="289" customFormat="1" ht="24" customHeight="1">
      <c r="A51" s="462">
        <v>-2</v>
      </c>
      <c r="B51" s="667" t="s">
        <v>256</v>
      </c>
      <c r="C51" s="667"/>
      <c r="D51" s="667"/>
      <c r="E51" s="667"/>
      <c r="F51" s="667"/>
      <c r="G51" s="667"/>
      <c r="H51" s="667"/>
      <c r="I51" s="667"/>
      <c r="J51" s="667"/>
      <c r="K51" s="667"/>
      <c r="L51" s="667"/>
      <c r="N51" s="636"/>
      <c r="O51" s="621"/>
    </row>
    <row r="52" spans="1:16" s="229" customFormat="1" ht="21.75" customHeight="1">
      <c r="A52" s="462"/>
      <c r="B52" s="665"/>
      <c r="C52" s="665"/>
      <c r="D52" s="665"/>
      <c r="E52" s="665"/>
      <c r="F52" s="665"/>
      <c r="G52" s="665"/>
      <c r="H52" s="665"/>
      <c r="I52" s="665"/>
      <c r="J52" s="665"/>
      <c r="K52" s="665"/>
      <c r="L52" s="665"/>
      <c r="M52" s="295"/>
      <c r="N52" s="636"/>
      <c r="O52" s="295"/>
      <c r="P52" s="295"/>
    </row>
    <row r="53" spans="1:16" s="229" customFormat="1" ht="12.6" customHeight="1">
      <c r="A53" s="291"/>
      <c r="B53" s="291"/>
      <c r="C53" s="249"/>
      <c r="D53" s="249"/>
      <c r="E53" s="233"/>
      <c r="F53" s="233"/>
      <c r="G53" s="233"/>
      <c r="H53" s="233"/>
      <c r="I53" s="233"/>
      <c r="J53" s="233"/>
      <c r="K53" s="233"/>
      <c r="L53" s="233"/>
    </row>
    <row r="54" spans="1:16" ht="16.5" customHeight="1">
      <c r="A54" s="664"/>
      <c r="B54" s="664"/>
      <c r="C54" s="664"/>
      <c r="D54" s="664"/>
      <c r="E54" s="664"/>
      <c r="F54" s="664"/>
      <c r="G54" s="664"/>
      <c r="H54" s="664"/>
      <c r="I54" s="664"/>
      <c r="J54" s="530"/>
      <c r="K54" s="51"/>
      <c r="L54" s="51"/>
    </row>
  </sheetData>
  <mergeCells count="9">
    <mergeCell ref="A5:B5"/>
    <mergeCell ref="A8:B8"/>
    <mergeCell ref="A30:B30"/>
    <mergeCell ref="A48:B48"/>
    <mergeCell ref="A54:I54"/>
    <mergeCell ref="B52:L52"/>
    <mergeCell ref="B50:L50"/>
    <mergeCell ref="A21:B21"/>
    <mergeCell ref="B51:L51"/>
  </mergeCells>
  <pageMargins left="0.70866141732283472" right="0.70866141732283472" top="0.74803149606299213" bottom="0.74803149606299213" header="0.31496062992125984" footer="0.31496062992125984"/>
  <pageSetup scale="79" orientation="portrait" r:id="rId1"/>
  <headerFooter alignWithMargins="0">
    <oddFooter>&amp;C</oddFooter>
  </headerFooter>
  <ignoredErrors>
    <ignoredError sqref="H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I111"/>
  <sheetViews>
    <sheetView showGridLines="0" tabSelected="1" view="pageBreakPreview" zoomScale="160" zoomScaleNormal="100" zoomScaleSheetLayoutView="160" workbookViewId="0">
      <selection activeCell="H27" sqref="H27"/>
    </sheetView>
  </sheetViews>
  <sheetFormatPr defaultColWidth="21.5" defaultRowHeight="12.75"/>
  <cols>
    <col min="1" max="1" width="1.83203125" style="119" customWidth="1"/>
    <col min="2" max="2" width="59.83203125" style="3" customWidth="1"/>
    <col min="3" max="3" width="29.83203125" style="133" customWidth="1"/>
    <col min="4" max="4" width="11.5" style="3" customWidth="1"/>
    <col min="5" max="5" width="1.6640625" style="119" customWidth="1"/>
    <col min="6" max="6" width="10.33203125" style="3" customWidth="1"/>
    <col min="7" max="7" width="2" style="3" bestFit="1" customWidth="1"/>
    <col min="8" max="16384" width="21.5" style="3"/>
  </cols>
  <sheetData>
    <row r="1" spans="1:7" s="26" customFormat="1" ht="12">
      <c r="A1" s="186" t="s">
        <v>0</v>
      </c>
      <c r="C1" s="20"/>
    </row>
    <row r="2" spans="1:7" s="26" customFormat="1" ht="12">
      <c r="A2" s="186" t="s">
        <v>19</v>
      </c>
      <c r="C2" s="20"/>
    </row>
    <row r="3" spans="1:7" s="26" customFormat="1" ht="12">
      <c r="A3" s="184" t="s">
        <v>92</v>
      </c>
      <c r="C3" s="20"/>
    </row>
    <row r="4" spans="1:7" s="26" customFormat="1" ht="12">
      <c r="A4" s="26" t="s">
        <v>20</v>
      </c>
      <c r="C4" s="20"/>
    </row>
    <row r="5" spans="1:7" s="26" customFormat="1" ht="12">
      <c r="B5" s="19"/>
      <c r="C5" s="123"/>
      <c r="D5" s="185"/>
      <c r="F5" s="185"/>
    </row>
    <row r="6" spans="1:7" s="303" customFormat="1">
      <c r="B6" s="19"/>
      <c r="C6" s="299" t="s">
        <v>3</v>
      </c>
      <c r="D6" s="300">
        <v>2021</v>
      </c>
      <c r="E6" s="301"/>
      <c r="F6" s="301">
        <v>2020</v>
      </c>
      <c r="G6" s="292"/>
    </row>
    <row r="7" spans="1:7" s="303" customFormat="1" ht="1.5" customHeight="1">
      <c r="A7" s="302"/>
      <c r="B7" s="18"/>
      <c r="C7" s="299"/>
      <c r="D7" s="35"/>
      <c r="E7" s="36"/>
      <c r="F7" s="310"/>
      <c r="G7" s="36"/>
    </row>
    <row r="8" spans="1:7" ht="12" customHeight="1">
      <c r="A8" s="679" t="s">
        <v>21</v>
      </c>
      <c r="B8" s="679"/>
      <c r="C8" s="562">
        <v>4</v>
      </c>
      <c r="D8" s="156">
        <v>6085</v>
      </c>
      <c r="E8" s="17"/>
      <c r="F8" s="465">
        <v>6487</v>
      </c>
      <c r="G8" s="17"/>
    </row>
    <row r="9" spans="1:7" ht="12" customHeight="1">
      <c r="A9" s="680" t="s">
        <v>22</v>
      </c>
      <c r="B9" s="680"/>
      <c r="C9" s="131">
        <v>16</v>
      </c>
      <c r="D9" s="506">
        <v>5161</v>
      </c>
      <c r="E9" s="15"/>
      <c r="F9" s="466">
        <v>5971</v>
      </c>
      <c r="G9" s="15"/>
    </row>
    <row r="10" spans="1:7" ht="12" customHeight="1">
      <c r="A10" s="681" t="s">
        <v>23</v>
      </c>
      <c r="B10" s="681"/>
      <c r="C10" s="31"/>
      <c r="D10" s="508">
        <f>D8-D9</f>
        <v>924</v>
      </c>
      <c r="E10" s="14"/>
      <c r="F10" s="467">
        <f>F8-F9</f>
        <v>516</v>
      </c>
      <c r="G10" s="14"/>
    </row>
    <row r="11" spans="1:7" ht="12" customHeight="1">
      <c r="A11" s="682" t="s">
        <v>24</v>
      </c>
      <c r="B11" s="682"/>
      <c r="C11" s="34"/>
      <c r="D11" s="509">
        <v>355</v>
      </c>
      <c r="E11" s="13"/>
      <c r="F11" s="468">
        <v>420</v>
      </c>
      <c r="G11" s="13"/>
    </row>
    <row r="12" spans="1:7" ht="12" customHeight="1">
      <c r="A12" s="682" t="s">
        <v>25</v>
      </c>
      <c r="B12" s="682"/>
      <c r="C12" s="34">
        <v>5</v>
      </c>
      <c r="D12" s="509">
        <v>338</v>
      </c>
      <c r="E12" s="13"/>
      <c r="F12" s="468">
        <v>320</v>
      </c>
      <c r="G12" s="13"/>
    </row>
    <row r="13" spans="1:7" ht="12" customHeight="1">
      <c r="A13" s="683" t="s">
        <v>211</v>
      </c>
      <c r="B13" s="683"/>
      <c r="C13" s="34">
        <v>6</v>
      </c>
      <c r="D13" s="509">
        <v>8</v>
      </c>
      <c r="E13" s="13"/>
      <c r="F13" s="468">
        <v>-13</v>
      </c>
      <c r="G13" s="13"/>
    </row>
    <row r="14" spans="1:7" ht="12" customHeight="1">
      <c r="A14" s="680" t="s">
        <v>26</v>
      </c>
      <c r="B14" s="680"/>
      <c r="C14" s="131">
        <v>7</v>
      </c>
      <c r="D14" s="509">
        <v>-18</v>
      </c>
      <c r="E14" s="13"/>
      <c r="F14" s="468">
        <v>-1123</v>
      </c>
      <c r="G14" s="13"/>
    </row>
    <row r="15" spans="1:7" ht="12" customHeight="1">
      <c r="A15" s="681" t="s">
        <v>27</v>
      </c>
      <c r="B15" s="681"/>
      <c r="C15" s="31"/>
      <c r="D15" s="171">
        <f>D10-SUM(D11:D14)</f>
        <v>241</v>
      </c>
      <c r="E15" s="14"/>
      <c r="F15" s="469">
        <f>F10-SUM(F11:F14)</f>
        <v>912</v>
      </c>
      <c r="G15" s="14"/>
    </row>
    <row r="16" spans="1:7" ht="12" customHeight="1">
      <c r="A16" s="682" t="s">
        <v>28</v>
      </c>
      <c r="B16" s="682"/>
      <c r="C16" s="34">
        <v>8</v>
      </c>
      <c r="D16" s="509">
        <v>936</v>
      </c>
      <c r="E16" s="13"/>
      <c r="F16" s="468">
        <v>1060</v>
      </c>
      <c r="G16" s="13"/>
    </row>
    <row r="17" spans="1:9" ht="12" customHeight="1">
      <c r="A17" s="680" t="s">
        <v>29</v>
      </c>
      <c r="B17" s="680"/>
      <c r="C17" s="131">
        <v>8</v>
      </c>
      <c r="D17" s="506">
        <v>-324</v>
      </c>
      <c r="E17" s="15"/>
      <c r="F17" s="466">
        <v>-27</v>
      </c>
      <c r="G17" s="15"/>
    </row>
    <row r="18" spans="1:9" ht="12" customHeight="1">
      <c r="A18" s="681" t="s">
        <v>30</v>
      </c>
      <c r="B18" s="681"/>
      <c r="C18" s="33"/>
      <c r="D18" s="171">
        <f>D15-D16-D17</f>
        <v>-371</v>
      </c>
      <c r="E18" s="14"/>
      <c r="F18" s="469">
        <f>F15-F16-F17</f>
        <v>-121</v>
      </c>
      <c r="G18" s="14"/>
    </row>
    <row r="19" spans="1:9" ht="12" customHeight="1">
      <c r="A19" s="668" t="s">
        <v>258</v>
      </c>
      <c r="B19" s="669"/>
      <c r="C19" s="131">
        <v>10</v>
      </c>
      <c r="D19" s="506">
        <v>-122</v>
      </c>
      <c r="E19" s="15"/>
      <c r="F19" s="466">
        <v>49</v>
      </c>
      <c r="G19" s="15"/>
      <c r="I19" s="614"/>
    </row>
    <row r="20" spans="1:9" ht="12" customHeight="1">
      <c r="A20" s="670" t="s">
        <v>152</v>
      </c>
      <c r="B20" s="670"/>
      <c r="C20" s="31"/>
      <c r="D20" s="171">
        <f>D18-D19</f>
        <v>-249</v>
      </c>
      <c r="E20" s="14"/>
      <c r="F20" s="469">
        <f>F18-F19</f>
        <v>-170</v>
      </c>
      <c r="G20" s="491"/>
    </row>
    <row r="21" spans="1:9" s="119" customFormat="1" ht="12" customHeight="1">
      <c r="A21" s="675" t="s">
        <v>171</v>
      </c>
      <c r="B21" s="675"/>
      <c r="C21" s="30">
        <v>28</v>
      </c>
      <c r="D21" s="506">
        <v>5319</v>
      </c>
      <c r="E21" s="495"/>
      <c r="F21" s="466">
        <v>-398</v>
      </c>
      <c r="G21" s="495"/>
    </row>
    <row r="22" spans="1:9" s="119" customFormat="1" ht="12" customHeight="1" thickBot="1">
      <c r="A22" s="676" t="s">
        <v>212</v>
      </c>
      <c r="B22" s="676"/>
      <c r="C22" s="32"/>
      <c r="D22" s="535">
        <f>D20+D21</f>
        <v>5070</v>
      </c>
      <c r="E22" s="23"/>
      <c r="F22" s="536">
        <f>F20+F21</f>
        <v>-568</v>
      </c>
      <c r="G22" s="23"/>
    </row>
    <row r="23" spans="1:9" ht="12" customHeight="1">
      <c r="A23" s="671" t="s">
        <v>31</v>
      </c>
      <c r="B23" s="672"/>
      <c r="C23" s="31"/>
      <c r="D23" s="510"/>
      <c r="E23" s="297"/>
      <c r="F23" s="493"/>
      <c r="G23" s="297"/>
    </row>
    <row r="24" spans="1:9" ht="12" customHeight="1">
      <c r="B24" s="37" t="s">
        <v>35</v>
      </c>
      <c r="C24" s="31"/>
      <c r="D24" s="156">
        <v>5041</v>
      </c>
      <c r="E24" s="17"/>
      <c r="F24" s="465">
        <v>-868</v>
      </c>
      <c r="G24" s="17"/>
    </row>
    <row r="25" spans="1:9">
      <c r="A25" s="302"/>
      <c r="B25" s="499" t="s">
        <v>213</v>
      </c>
      <c r="C25" s="30"/>
      <c r="D25" s="506">
        <v>29</v>
      </c>
      <c r="E25" s="15"/>
      <c r="F25" s="466">
        <v>300</v>
      </c>
      <c r="G25" s="15"/>
    </row>
    <row r="26" spans="1:9" ht="13.5" thickBot="1">
      <c r="A26" s="498"/>
      <c r="B26" s="29"/>
      <c r="C26" s="32"/>
      <c r="D26" s="496">
        <f>SUM(D24:D25)</f>
        <v>5070</v>
      </c>
      <c r="E26" s="23"/>
      <c r="F26" s="497">
        <f>SUM(F24:F25)</f>
        <v>-568</v>
      </c>
      <c r="G26" s="23"/>
    </row>
    <row r="27" spans="1:9" s="119" customFormat="1" ht="13.9" customHeight="1">
      <c r="A27" s="670" t="s">
        <v>214</v>
      </c>
      <c r="B27" s="670"/>
      <c r="C27" s="31"/>
      <c r="D27" s="490"/>
      <c r="E27" s="491"/>
      <c r="F27" s="492"/>
      <c r="G27" s="491"/>
    </row>
    <row r="28" spans="1:9" s="119" customFormat="1" ht="13.9" customHeight="1">
      <c r="A28" s="670" t="s">
        <v>215</v>
      </c>
      <c r="B28" s="670"/>
      <c r="C28" s="31"/>
      <c r="D28" s="490"/>
      <c r="E28" s="491"/>
      <c r="F28" s="492"/>
      <c r="G28" s="491"/>
    </row>
    <row r="29" spans="1:9" s="119" customFormat="1" ht="13.9" customHeight="1">
      <c r="A29" s="489"/>
      <c r="B29" s="494" t="s">
        <v>153</v>
      </c>
      <c r="C29" s="31"/>
      <c r="D29" s="490">
        <v>-249</v>
      </c>
      <c r="E29" s="491"/>
      <c r="F29" s="492">
        <v>-170</v>
      </c>
      <c r="G29" s="491"/>
    </row>
    <row r="30" spans="1:9" s="119" customFormat="1" ht="13.9" customHeight="1">
      <c r="A30" s="489"/>
      <c r="B30" s="494" t="s">
        <v>154</v>
      </c>
      <c r="C30" s="31">
        <v>28</v>
      </c>
      <c r="D30" s="506">
        <v>5290</v>
      </c>
      <c r="E30" s="491"/>
      <c r="F30" s="466">
        <v>-698</v>
      </c>
      <c r="G30" s="491"/>
    </row>
    <row r="31" spans="1:9" s="119" customFormat="1" ht="13.9" customHeight="1" thickBot="1">
      <c r="A31" s="485"/>
      <c r="B31" s="500"/>
      <c r="C31" s="32"/>
      <c r="D31" s="496">
        <f>D29+D30</f>
        <v>5041</v>
      </c>
      <c r="E31" s="23"/>
      <c r="F31" s="497">
        <f>F29+F30</f>
        <v>-868</v>
      </c>
      <c r="G31" s="23"/>
    </row>
    <row r="32" spans="1:9" ht="12" customHeight="1">
      <c r="A32" s="673" t="s">
        <v>34</v>
      </c>
      <c r="B32" s="673"/>
      <c r="C32" s="34">
        <v>11</v>
      </c>
      <c r="D32" s="510"/>
      <c r="E32" s="297"/>
      <c r="F32" s="493"/>
      <c r="G32" s="297"/>
    </row>
    <row r="33" spans="1:9" s="119" customFormat="1">
      <c r="B33" s="637" t="s">
        <v>262</v>
      </c>
      <c r="C33" s="34"/>
      <c r="D33" s="511">
        <v>-0.12</v>
      </c>
      <c r="E33" s="298"/>
      <c r="F33" s="470">
        <v>-0.08</v>
      </c>
      <c r="G33" s="297"/>
      <c r="H33" s="631"/>
      <c r="I33" s="631"/>
    </row>
    <row r="34" spans="1:9" s="119" customFormat="1">
      <c r="A34" s="303"/>
      <c r="B34" s="373" t="s">
        <v>216</v>
      </c>
      <c r="C34" s="34">
        <v>28</v>
      </c>
      <c r="D34" s="511">
        <v>2.2000000000000002</v>
      </c>
      <c r="E34" s="298"/>
      <c r="F34" s="470">
        <v>-0.28999999999999998</v>
      </c>
      <c r="G34" s="297"/>
    </row>
    <row r="35" spans="1:9" ht="13.5" thickBot="1">
      <c r="A35" s="304"/>
      <c r="B35" s="561" t="s">
        <v>217</v>
      </c>
      <c r="C35" s="505">
        <v>28</v>
      </c>
      <c r="D35" s="507">
        <v>2.14</v>
      </c>
      <c r="E35" s="502"/>
      <c r="F35" s="503">
        <v>-0.28999999999999998</v>
      </c>
      <c r="G35" s="502"/>
    </row>
    <row r="36" spans="1:9" s="119" customFormat="1" ht="13.5" thickBot="1">
      <c r="A36" s="677" t="s">
        <v>218</v>
      </c>
      <c r="B36" s="678"/>
      <c r="C36" s="501"/>
      <c r="D36" s="507">
        <f>D33+D34</f>
        <v>2.08</v>
      </c>
      <c r="E36" s="502"/>
      <c r="F36" s="503">
        <f>F33+F34</f>
        <v>-0.37</v>
      </c>
      <c r="G36" s="502"/>
    </row>
    <row r="37" spans="1:9" s="119" customFormat="1" ht="13.9" customHeight="1" thickBot="1">
      <c r="A37" s="677" t="s">
        <v>219</v>
      </c>
      <c r="B37" s="678"/>
      <c r="C37" s="501"/>
      <c r="D37" s="507">
        <v>2.02</v>
      </c>
      <c r="E37" s="643"/>
      <c r="F37" s="503">
        <v>-0.37</v>
      </c>
      <c r="G37" s="502"/>
      <c r="H37" s="633"/>
    </row>
    <row r="38" spans="1:9" s="119" customFormat="1" ht="12" customHeight="1">
      <c r="A38" s="292" t="s">
        <v>105</v>
      </c>
      <c r="B38" s="605" t="s">
        <v>220</v>
      </c>
      <c r="C38" s="605"/>
      <c r="D38" s="564"/>
      <c r="E38" s="504"/>
      <c r="F38" s="504"/>
      <c r="G38" s="177"/>
    </row>
    <row r="39" spans="1:9" ht="11.25" customHeight="1">
      <c r="B39" s="4"/>
      <c r="C39" s="132"/>
      <c r="D39" s="4"/>
      <c r="F39" s="4"/>
    </row>
    <row r="40" spans="1:9" ht="12.75" customHeight="1">
      <c r="B40" s="674" t="s">
        <v>93</v>
      </c>
      <c r="C40" s="674"/>
      <c r="D40" s="674"/>
      <c r="E40" s="674"/>
      <c r="F40" s="674"/>
    </row>
    <row r="41" spans="1:9" ht="15" customHeight="1">
      <c r="B41" s="4"/>
      <c r="C41" s="132"/>
      <c r="D41" s="4"/>
      <c r="F41" s="4"/>
    </row>
    <row r="42" spans="1:9" ht="15" customHeight="1">
      <c r="B42" s="4"/>
      <c r="C42" s="132"/>
      <c r="D42" s="4"/>
      <c r="F42" s="4"/>
    </row>
    <row r="43" spans="1:9" ht="15" customHeight="1">
      <c r="B43" s="4"/>
      <c r="C43" s="132"/>
      <c r="D43" s="4"/>
      <c r="F43" s="4"/>
    </row>
    <row r="44" spans="1:9" ht="15" customHeight="1">
      <c r="B44" s="4"/>
      <c r="C44" s="132"/>
      <c r="D44" s="4"/>
      <c r="F44" s="4"/>
    </row>
    <row r="45" spans="1:9" ht="15" customHeight="1">
      <c r="B45" s="4"/>
      <c r="C45" s="132"/>
      <c r="D45" s="4"/>
      <c r="F45" s="4"/>
    </row>
    <row r="46" spans="1:9" ht="15" customHeight="1">
      <c r="B46" s="4"/>
      <c r="C46" s="132"/>
      <c r="D46" s="4"/>
      <c r="F46" s="4"/>
    </row>
    <row r="47" spans="1:9" ht="15" customHeight="1">
      <c r="B47" s="4"/>
      <c r="C47" s="132"/>
      <c r="D47" s="4"/>
      <c r="F47" s="4"/>
    </row>
    <row r="48" spans="1:9" ht="15" customHeight="1">
      <c r="B48" s="4"/>
      <c r="C48" s="132"/>
      <c r="D48" s="4"/>
      <c r="F48" s="4"/>
    </row>
    <row r="49" spans="2:6" ht="15" customHeight="1">
      <c r="B49" s="4"/>
      <c r="C49" s="132"/>
      <c r="D49" s="4"/>
      <c r="F49" s="4"/>
    </row>
    <row r="50" spans="2:6" ht="15" customHeight="1">
      <c r="B50" s="4"/>
      <c r="C50" s="132"/>
      <c r="D50" s="4"/>
      <c r="F50" s="4"/>
    </row>
    <row r="51" spans="2:6" ht="15" customHeight="1">
      <c r="B51" s="4"/>
      <c r="C51" s="132"/>
      <c r="D51" s="4"/>
      <c r="F51" s="4"/>
    </row>
    <row r="52" spans="2:6" ht="15" customHeight="1">
      <c r="B52" s="4"/>
      <c r="C52" s="132"/>
      <c r="D52" s="4"/>
      <c r="F52" s="4"/>
    </row>
    <row r="53" spans="2:6" ht="15" customHeight="1">
      <c r="B53" s="4"/>
      <c r="C53" s="132"/>
      <c r="D53" s="4"/>
      <c r="F53" s="4"/>
    </row>
    <row r="54" spans="2:6" ht="15" customHeight="1">
      <c r="B54" s="4"/>
      <c r="C54" s="132"/>
      <c r="D54" s="4"/>
      <c r="F54" s="4"/>
    </row>
    <row r="55" spans="2:6" ht="15" customHeight="1">
      <c r="B55" s="4"/>
      <c r="C55" s="132"/>
      <c r="D55" s="4"/>
      <c r="F55" s="4"/>
    </row>
    <row r="56" spans="2:6" ht="15" customHeight="1">
      <c r="B56" s="4"/>
      <c r="C56" s="132"/>
      <c r="D56" s="4"/>
      <c r="F56" s="4"/>
    </row>
    <row r="57" spans="2:6" ht="15" customHeight="1">
      <c r="B57" s="4"/>
      <c r="C57" s="132"/>
      <c r="D57" s="4"/>
      <c r="F57" s="4"/>
    </row>
    <row r="58" spans="2:6" ht="15" customHeight="1">
      <c r="B58" s="4"/>
      <c r="C58" s="132"/>
      <c r="D58" s="4"/>
      <c r="F58" s="4"/>
    </row>
    <row r="59" spans="2:6" ht="15" customHeight="1">
      <c r="B59" s="4"/>
      <c r="C59" s="132"/>
      <c r="D59" s="4"/>
      <c r="F59" s="4"/>
    </row>
    <row r="60" spans="2:6" ht="15" customHeight="1">
      <c r="B60" s="4"/>
      <c r="C60" s="132"/>
      <c r="D60" s="4"/>
      <c r="F60" s="4"/>
    </row>
    <row r="61" spans="2:6" ht="15" customHeight="1">
      <c r="B61" s="4"/>
      <c r="C61" s="132"/>
      <c r="D61" s="4"/>
      <c r="F61" s="4"/>
    </row>
    <row r="62" spans="2:6" ht="15" customHeight="1">
      <c r="B62" s="4"/>
      <c r="C62" s="132"/>
      <c r="D62" s="4"/>
      <c r="F62" s="4"/>
    </row>
    <row r="63" spans="2:6" ht="15" customHeight="1">
      <c r="B63" s="4"/>
      <c r="C63" s="132"/>
      <c r="D63" s="4"/>
      <c r="F63" s="4"/>
    </row>
    <row r="64" spans="2:6" ht="15" customHeight="1">
      <c r="B64" s="4"/>
      <c r="C64" s="132"/>
      <c r="D64" s="4"/>
      <c r="F64" s="4"/>
    </row>
    <row r="65" spans="2:6" ht="15" customHeight="1">
      <c r="B65" s="4"/>
      <c r="C65" s="132"/>
      <c r="D65" s="4"/>
      <c r="F65" s="4"/>
    </row>
    <row r="66" spans="2:6" ht="15" customHeight="1">
      <c r="B66" s="4"/>
      <c r="C66" s="132"/>
      <c r="D66" s="4"/>
      <c r="F66" s="4"/>
    </row>
    <row r="67" spans="2:6" ht="15" customHeight="1">
      <c r="B67" s="4"/>
      <c r="C67" s="132"/>
      <c r="D67" s="4"/>
      <c r="F67" s="4"/>
    </row>
    <row r="68" spans="2:6" ht="15" customHeight="1">
      <c r="B68" s="4"/>
      <c r="C68" s="132"/>
      <c r="D68" s="4"/>
      <c r="F68" s="4"/>
    </row>
    <row r="69" spans="2:6" ht="15" customHeight="1">
      <c r="B69" s="4"/>
      <c r="C69" s="132"/>
      <c r="D69" s="4"/>
      <c r="F69" s="4"/>
    </row>
    <row r="70" spans="2:6" ht="15" customHeight="1">
      <c r="B70" s="4"/>
      <c r="C70" s="132"/>
      <c r="D70" s="4"/>
      <c r="F70" s="4"/>
    </row>
    <row r="71" spans="2:6" ht="15" customHeight="1">
      <c r="B71" s="4"/>
      <c r="C71" s="132"/>
      <c r="D71" s="4"/>
      <c r="F71" s="4"/>
    </row>
    <row r="72" spans="2:6" ht="15" customHeight="1">
      <c r="B72" s="4"/>
      <c r="C72" s="132"/>
      <c r="D72" s="4"/>
      <c r="F72" s="4"/>
    </row>
    <row r="73" spans="2:6" ht="15" customHeight="1">
      <c r="B73" s="4"/>
      <c r="C73" s="132"/>
      <c r="D73" s="4"/>
      <c r="F73" s="4"/>
    </row>
    <row r="74" spans="2:6" ht="15" customHeight="1">
      <c r="B74" s="4"/>
      <c r="C74" s="132"/>
      <c r="D74" s="4"/>
      <c r="F74" s="4"/>
    </row>
    <row r="75" spans="2:6" ht="15" customHeight="1">
      <c r="B75" s="4"/>
      <c r="C75" s="132"/>
      <c r="D75" s="4"/>
      <c r="F75" s="4"/>
    </row>
    <row r="76" spans="2:6" ht="15" customHeight="1">
      <c r="B76" s="4"/>
      <c r="C76" s="132"/>
      <c r="D76" s="4"/>
      <c r="F76" s="4"/>
    </row>
    <row r="77" spans="2:6" ht="15" customHeight="1">
      <c r="B77" s="4"/>
      <c r="C77" s="132"/>
      <c r="D77" s="4"/>
      <c r="F77" s="4"/>
    </row>
    <row r="78" spans="2:6" ht="15" customHeight="1">
      <c r="B78" s="4"/>
      <c r="C78" s="132"/>
      <c r="D78" s="4"/>
      <c r="F78" s="4"/>
    </row>
    <row r="79" spans="2:6" ht="15" customHeight="1">
      <c r="B79" s="4"/>
      <c r="C79" s="132"/>
      <c r="D79" s="4"/>
      <c r="F79" s="4"/>
    </row>
    <row r="80" spans="2:6" ht="15" customHeight="1">
      <c r="B80" s="4"/>
      <c r="C80" s="132"/>
      <c r="D80" s="4"/>
      <c r="F80" s="4"/>
    </row>
    <row r="81" spans="2:6" ht="15" customHeight="1">
      <c r="B81" s="4"/>
      <c r="C81" s="132"/>
      <c r="D81" s="4"/>
      <c r="F81" s="4"/>
    </row>
    <row r="82" spans="2:6" ht="15" customHeight="1">
      <c r="B82" s="4"/>
      <c r="C82" s="132"/>
      <c r="D82" s="4"/>
      <c r="F82" s="4"/>
    </row>
    <row r="83" spans="2:6" ht="15" customHeight="1">
      <c r="B83" s="4"/>
      <c r="C83" s="132"/>
      <c r="D83" s="4"/>
      <c r="F83" s="4"/>
    </row>
    <row r="84" spans="2:6" ht="15" customHeight="1">
      <c r="B84" s="4"/>
      <c r="C84" s="132"/>
      <c r="D84" s="4"/>
      <c r="F84" s="4"/>
    </row>
    <row r="85" spans="2:6" ht="15" customHeight="1">
      <c r="B85" s="4"/>
      <c r="C85" s="132"/>
      <c r="D85" s="4"/>
      <c r="F85" s="4"/>
    </row>
    <row r="86" spans="2:6" ht="15" customHeight="1">
      <c r="B86" s="4"/>
      <c r="C86" s="132"/>
      <c r="D86" s="4"/>
      <c r="F86" s="4"/>
    </row>
    <row r="87" spans="2:6" ht="15" customHeight="1">
      <c r="B87" s="4"/>
      <c r="C87" s="132"/>
      <c r="D87" s="4"/>
      <c r="F87" s="4"/>
    </row>
    <row r="88" spans="2:6" ht="15" customHeight="1">
      <c r="B88" s="4"/>
      <c r="C88" s="132"/>
      <c r="D88" s="4"/>
      <c r="F88" s="4"/>
    </row>
    <row r="89" spans="2:6" ht="15" customHeight="1">
      <c r="B89" s="4"/>
      <c r="C89" s="132"/>
      <c r="D89" s="4"/>
      <c r="F89" s="4"/>
    </row>
    <row r="90" spans="2:6" ht="15" customHeight="1">
      <c r="B90" s="4"/>
      <c r="C90" s="132"/>
      <c r="D90" s="4"/>
      <c r="F90" s="4"/>
    </row>
    <row r="91" spans="2:6" ht="15" customHeight="1">
      <c r="B91" s="4"/>
      <c r="C91" s="132"/>
      <c r="D91" s="4"/>
      <c r="F91" s="4"/>
    </row>
    <row r="92" spans="2:6" ht="15" customHeight="1">
      <c r="B92" s="4"/>
      <c r="C92" s="132"/>
      <c r="D92" s="4"/>
      <c r="F92" s="4"/>
    </row>
    <row r="93" spans="2:6" ht="15" customHeight="1">
      <c r="B93" s="4"/>
      <c r="C93" s="132"/>
      <c r="D93" s="4"/>
      <c r="F93" s="4"/>
    </row>
    <row r="94" spans="2:6" ht="15" customHeight="1">
      <c r="B94" s="4"/>
      <c r="C94" s="132"/>
      <c r="D94" s="4"/>
      <c r="F94" s="4"/>
    </row>
    <row r="95" spans="2:6" ht="15" customHeight="1">
      <c r="B95" s="4"/>
      <c r="C95" s="132"/>
      <c r="D95" s="4"/>
      <c r="F95" s="4"/>
    </row>
    <row r="96" spans="2:6" ht="15" customHeight="1">
      <c r="B96" s="4"/>
      <c r="C96" s="132"/>
      <c r="D96" s="4"/>
      <c r="F96" s="4"/>
    </row>
    <row r="97" spans="2:6" ht="15" customHeight="1">
      <c r="B97" s="4"/>
      <c r="C97" s="132"/>
      <c r="D97" s="4"/>
      <c r="F97" s="4"/>
    </row>
    <row r="98" spans="2:6" ht="15" customHeight="1">
      <c r="B98" s="4"/>
      <c r="C98" s="132"/>
      <c r="D98" s="4"/>
      <c r="F98" s="4"/>
    </row>
    <row r="99" spans="2:6" ht="15" customHeight="1">
      <c r="B99" s="4"/>
      <c r="C99" s="132"/>
      <c r="D99" s="4"/>
      <c r="F99" s="4"/>
    </row>
    <row r="100" spans="2:6" ht="15" customHeight="1">
      <c r="B100" s="4"/>
      <c r="C100" s="132"/>
      <c r="D100" s="4"/>
      <c r="F100" s="4"/>
    </row>
    <row r="101" spans="2:6" ht="15" customHeight="1">
      <c r="B101" s="4"/>
      <c r="C101" s="132"/>
      <c r="D101" s="4"/>
      <c r="F101" s="4"/>
    </row>
    <row r="102" spans="2:6" ht="15" customHeight="1">
      <c r="B102" s="4"/>
      <c r="C102" s="132"/>
      <c r="D102" s="4"/>
      <c r="F102" s="4"/>
    </row>
    <row r="103" spans="2:6" ht="15" customHeight="1">
      <c r="B103" s="4"/>
      <c r="C103" s="132"/>
      <c r="D103" s="4"/>
      <c r="F103" s="4"/>
    </row>
    <row r="104" spans="2:6" ht="15" customHeight="1">
      <c r="B104" s="4"/>
      <c r="C104" s="132"/>
      <c r="D104" s="4"/>
      <c r="F104" s="4"/>
    </row>
    <row r="105" spans="2:6" ht="15" customHeight="1">
      <c r="B105" s="4"/>
      <c r="C105" s="132"/>
      <c r="D105" s="4"/>
      <c r="F105" s="4"/>
    </row>
    <row r="106" spans="2:6" ht="15" customHeight="1">
      <c r="B106" s="4"/>
      <c r="C106" s="132"/>
      <c r="D106" s="4"/>
      <c r="F106" s="4"/>
    </row>
    <row r="107" spans="2:6" ht="15" customHeight="1">
      <c r="B107" s="4"/>
      <c r="C107" s="132"/>
      <c r="D107" s="4"/>
      <c r="F107" s="4"/>
    </row>
    <row r="108" spans="2:6" ht="15" customHeight="1">
      <c r="B108" s="4"/>
      <c r="C108" s="132"/>
      <c r="D108" s="4"/>
      <c r="F108" s="4"/>
    </row>
    <row r="109" spans="2:6" ht="15" customHeight="1">
      <c r="B109" s="4"/>
      <c r="C109" s="132"/>
      <c r="D109" s="4"/>
      <c r="F109" s="4"/>
    </row>
    <row r="110" spans="2:6" ht="15" customHeight="1">
      <c r="B110" s="4"/>
      <c r="C110" s="132"/>
      <c r="D110" s="4"/>
      <c r="F110" s="4"/>
    </row>
    <row r="111" spans="2:6" ht="15" customHeight="1">
      <c r="B111" s="4"/>
      <c r="C111" s="132"/>
      <c r="D111" s="4"/>
      <c r="F111" s="4"/>
    </row>
  </sheetData>
  <mergeCells count="22">
    <mergeCell ref="A17:B17"/>
    <mergeCell ref="A18:B18"/>
    <mergeCell ref="A13:B13"/>
    <mergeCell ref="A14:B14"/>
    <mergeCell ref="A15:B15"/>
    <mergeCell ref="A16:B16"/>
    <mergeCell ref="A8:B8"/>
    <mergeCell ref="A9:B9"/>
    <mergeCell ref="A10:B10"/>
    <mergeCell ref="A11:B11"/>
    <mergeCell ref="A12:B12"/>
    <mergeCell ref="A19:B19"/>
    <mergeCell ref="A20:B20"/>
    <mergeCell ref="A23:B23"/>
    <mergeCell ref="A32:B32"/>
    <mergeCell ref="B40:F40"/>
    <mergeCell ref="A21:B21"/>
    <mergeCell ref="A22:B22"/>
    <mergeCell ref="A27:B27"/>
    <mergeCell ref="A28:B28"/>
    <mergeCell ref="A37:B37"/>
    <mergeCell ref="A36:B36"/>
  </mergeCells>
  <pageMargins left="0.70866141732283472" right="0.70866141732283472" top="0.74803149606299213" bottom="0.74803149606299213" header="0.31496062992125984" footer="0.31496062992125984"/>
  <pageSetup scale="8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G95"/>
  <sheetViews>
    <sheetView showGridLines="0" view="pageBreakPreview" zoomScale="145" zoomScaleNormal="100" zoomScaleSheetLayoutView="145" workbookViewId="0">
      <selection activeCell="I19" sqref="I19"/>
    </sheetView>
  </sheetViews>
  <sheetFormatPr defaultColWidth="21.5" defaultRowHeight="12"/>
  <cols>
    <col min="1" max="1" width="2.1640625" style="273" customWidth="1"/>
    <col min="2" max="2" width="65.1640625" style="273" customWidth="1"/>
    <col min="3" max="3" width="8.83203125" style="360" customWidth="1"/>
    <col min="4" max="4" width="19.83203125" style="273" customWidth="1"/>
    <col min="5" max="5" width="2.83203125" style="273" customWidth="1"/>
    <col min="6" max="6" width="19" style="273" customWidth="1"/>
    <col min="7" max="7" width="1.83203125" style="273" customWidth="1"/>
    <col min="8" max="16384" width="21.5" style="273"/>
  </cols>
  <sheetData>
    <row r="1" spans="1:7" s="317" customFormat="1" ht="12" customHeight="1">
      <c r="A1" s="685" t="s">
        <v>0</v>
      </c>
      <c r="B1" s="685"/>
      <c r="C1" s="316"/>
    </row>
    <row r="2" spans="1:7" s="317" customFormat="1" ht="12" customHeight="1">
      <c r="A2" s="685" t="s">
        <v>36</v>
      </c>
      <c r="B2" s="685"/>
      <c r="C2" s="316"/>
    </row>
    <row r="3" spans="1:7" s="317" customFormat="1" ht="12" customHeight="1">
      <c r="A3" s="686" t="s">
        <v>92</v>
      </c>
      <c r="B3" s="686"/>
      <c r="C3" s="316"/>
    </row>
    <row r="4" spans="1:7" s="317" customFormat="1" ht="12" customHeight="1">
      <c r="A4" s="686" t="s">
        <v>2</v>
      </c>
      <c r="B4" s="686"/>
      <c r="C4" s="316"/>
    </row>
    <row r="5" spans="1:7" s="317" customFormat="1">
      <c r="B5" s="193"/>
      <c r="C5" s="318"/>
      <c r="D5" s="319"/>
      <c r="F5" s="319"/>
    </row>
    <row r="6" spans="1:7">
      <c r="A6" s="195"/>
      <c r="B6" s="193"/>
      <c r="C6" s="320" t="s">
        <v>3</v>
      </c>
      <c r="D6" s="300">
        <v>2021</v>
      </c>
      <c r="E6" s="301"/>
      <c r="F6" s="464">
        <v>2020</v>
      </c>
      <c r="G6" s="301"/>
    </row>
    <row r="7" spans="1:7" ht="0.75" customHeight="1">
      <c r="A7" s="197"/>
      <c r="B7" s="190"/>
      <c r="C7" s="321"/>
      <c r="D7" s="35"/>
      <c r="E7" s="36"/>
      <c r="F7" s="310"/>
      <c r="G7" s="36"/>
    </row>
    <row r="8" spans="1:7" ht="12" customHeight="1">
      <c r="A8" s="687" t="s">
        <v>94</v>
      </c>
      <c r="B8" s="687"/>
      <c r="C8" s="322"/>
      <c r="D8" s="323">
        <v>5070</v>
      </c>
      <c r="E8" s="324"/>
      <c r="F8" s="471">
        <v>-568</v>
      </c>
      <c r="G8" s="324"/>
    </row>
    <row r="9" spans="1:7" ht="12" customHeight="1">
      <c r="A9" s="684" t="s">
        <v>37</v>
      </c>
      <c r="B9" s="684"/>
      <c r="C9" s="325"/>
      <c r="D9" s="326"/>
      <c r="E9" s="327"/>
      <c r="F9" s="472"/>
      <c r="G9" s="327"/>
    </row>
    <row r="10" spans="1:7">
      <c r="B10" s="328" t="s">
        <v>38</v>
      </c>
      <c r="C10" s="329"/>
      <c r="D10" s="330"/>
      <c r="E10" s="192"/>
      <c r="F10" s="473"/>
      <c r="G10" s="192"/>
    </row>
    <row r="11" spans="1:7">
      <c r="B11" s="68" t="s">
        <v>155</v>
      </c>
      <c r="C11" s="329"/>
      <c r="D11" s="330"/>
      <c r="E11" s="192"/>
      <c r="F11" s="473"/>
      <c r="G11" s="192"/>
    </row>
    <row r="12" spans="1:7" s="385" customFormat="1">
      <c r="B12" s="68" t="s">
        <v>141</v>
      </c>
      <c r="C12" s="329"/>
      <c r="D12" s="330">
        <v>0</v>
      </c>
      <c r="E12" s="192"/>
      <c r="F12" s="473">
        <v>-3</v>
      </c>
      <c r="G12" s="192"/>
    </row>
    <row r="13" spans="1:7">
      <c r="B13" s="331" t="s">
        <v>151</v>
      </c>
      <c r="C13" s="332"/>
      <c r="D13" s="333">
        <v>-10</v>
      </c>
      <c r="E13" s="191"/>
      <c r="F13" s="474">
        <v>-21</v>
      </c>
      <c r="G13" s="191"/>
    </row>
    <row r="14" spans="1:7" ht="14.25" customHeight="1">
      <c r="B14" s="331" t="s">
        <v>156</v>
      </c>
      <c r="C14" s="332"/>
      <c r="D14" s="333">
        <v>-56</v>
      </c>
      <c r="E14" s="191"/>
      <c r="F14" s="474">
        <v>26</v>
      </c>
      <c r="G14" s="191"/>
    </row>
    <row r="15" spans="1:7">
      <c r="B15" s="273" t="s">
        <v>130</v>
      </c>
      <c r="C15" s="332">
        <v>10</v>
      </c>
      <c r="D15" s="333">
        <v>17</v>
      </c>
      <c r="E15" s="191"/>
      <c r="F15" s="474">
        <v>18</v>
      </c>
      <c r="G15" s="191"/>
    </row>
    <row r="16" spans="1:7">
      <c r="A16" s="335"/>
      <c r="B16" s="336"/>
      <c r="C16" s="337"/>
      <c r="D16" s="338">
        <f>SUM(D9:D15)</f>
        <v>-49</v>
      </c>
      <c r="E16" s="339"/>
      <c r="F16" s="475">
        <f>SUM(F9:F15)</f>
        <v>20</v>
      </c>
      <c r="G16" s="339"/>
    </row>
    <row r="17" spans="1:7" ht="12" customHeight="1">
      <c r="B17" s="340" t="s">
        <v>127</v>
      </c>
      <c r="C17" s="341"/>
      <c r="D17" s="342"/>
      <c r="E17" s="327"/>
      <c r="F17" s="476"/>
      <c r="G17" s="327"/>
    </row>
    <row r="18" spans="1:7">
      <c r="A18" s="197"/>
      <c r="B18" s="331" t="s">
        <v>193</v>
      </c>
      <c r="C18" s="332"/>
      <c r="D18" s="333">
        <v>-11</v>
      </c>
      <c r="E18" s="191"/>
      <c r="F18" s="474">
        <v>7</v>
      </c>
      <c r="G18" s="191"/>
    </row>
    <row r="19" spans="1:7" ht="12" customHeight="1">
      <c r="A19" s="684" t="s">
        <v>131</v>
      </c>
      <c r="B19" s="684"/>
      <c r="C19" s="341"/>
      <c r="D19" s="342"/>
      <c r="E19" s="327"/>
      <c r="F19" s="476"/>
      <c r="G19" s="327"/>
    </row>
    <row r="20" spans="1:7">
      <c r="A20" s="197"/>
      <c r="B20" s="331" t="s">
        <v>132</v>
      </c>
      <c r="C20" s="332"/>
      <c r="D20" s="333">
        <v>19</v>
      </c>
      <c r="E20" s="191"/>
      <c r="F20" s="474">
        <v>-148</v>
      </c>
      <c r="G20" s="191"/>
    </row>
    <row r="21" spans="1:7">
      <c r="B21" s="340" t="s">
        <v>40</v>
      </c>
      <c r="C21" s="341"/>
      <c r="D21" s="342"/>
      <c r="E21" s="327"/>
      <c r="F21" s="476"/>
      <c r="G21" s="327"/>
    </row>
    <row r="22" spans="1:7">
      <c r="B22" s="343" t="s">
        <v>126</v>
      </c>
      <c r="C22" s="344"/>
      <c r="D22" s="345"/>
      <c r="E22" s="194"/>
      <c r="F22" s="477"/>
      <c r="G22" s="194"/>
    </row>
    <row r="23" spans="1:7">
      <c r="B23" s="346" t="s">
        <v>157</v>
      </c>
      <c r="C23" s="344"/>
      <c r="D23" s="345">
        <v>4</v>
      </c>
      <c r="E23" s="194"/>
      <c r="F23" s="477">
        <v>4</v>
      </c>
      <c r="G23" s="194"/>
    </row>
    <row r="24" spans="1:7">
      <c r="A24" s="340"/>
      <c r="B24" s="340" t="s">
        <v>158</v>
      </c>
      <c r="C24" s="340"/>
      <c r="D24" s="340"/>
      <c r="E24" s="340"/>
      <c r="F24" s="340"/>
      <c r="G24" s="340"/>
    </row>
    <row r="25" spans="1:7">
      <c r="B25" s="331" t="s">
        <v>138</v>
      </c>
      <c r="C25" s="332">
        <v>22</v>
      </c>
      <c r="D25" s="333">
        <v>632</v>
      </c>
      <c r="E25" s="191"/>
      <c r="F25" s="474">
        <v>-456</v>
      </c>
      <c r="G25" s="191"/>
    </row>
    <row r="26" spans="1:7">
      <c r="A26" s="197"/>
      <c r="B26" s="347" t="s">
        <v>133</v>
      </c>
      <c r="C26" s="332">
        <v>10</v>
      </c>
      <c r="D26" s="333">
        <v>-1</v>
      </c>
      <c r="E26" s="191"/>
      <c r="F26" s="474">
        <v>43</v>
      </c>
      <c r="G26" s="191"/>
    </row>
    <row r="27" spans="1:7">
      <c r="A27" s="335"/>
      <c r="B27" s="348"/>
      <c r="C27" s="337"/>
      <c r="D27" s="549">
        <f>SUM(D25:D26)</f>
        <v>631</v>
      </c>
      <c r="E27" s="550"/>
      <c r="F27" s="551">
        <f>SUM(F25:F26)</f>
        <v>-413</v>
      </c>
      <c r="G27" s="339"/>
    </row>
    <row r="28" spans="1:7" ht="12" customHeight="1" thickBot="1">
      <c r="A28" s="689" t="s">
        <v>42</v>
      </c>
      <c r="B28" s="689"/>
      <c r="C28" s="523"/>
      <c r="D28" s="552">
        <f>D27+D20+D18+D16+D23</f>
        <v>594</v>
      </c>
      <c r="E28" s="553"/>
      <c r="F28" s="554">
        <f>F27+F20+F18+F16+F23</f>
        <v>-530</v>
      </c>
      <c r="G28" s="524"/>
    </row>
    <row r="29" spans="1:7" ht="12" customHeight="1" thickBot="1">
      <c r="A29" s="690" t="s">
        <v>194</v>
      </c>
      <c r="B29" s="690"/>
      <c r="C29" s="520"/>
      <c r="D29" s="538">
        <f>D8+D28</f>
        <v>5664</v>
      </c>
      <c r="E29" s="521"/>
      <c r="F29" s="522">
        <f>F8+F28</f>
        <v>-1098</v>
      </c>
      <c r="G29" s="521"/>
    </row>
    <row r="30" spans="1:7" ht="12" customHeight="1">
      <c r="A30" s="691" t="s">
        <v>31</v>
      </c>
      <c r="B30" s="691"/>
      <c r="C30" s="350"/>
      <c r="D30" s="351"/>
      <c r="E30" s="352"/>
      <c r="F30" s="478"/>
      <c r="G30" s="352"/>
    </row>
    <row r="31" spans="1:7">
      <c r="B31" s="331" t="s">
        <v>134</v>
      </c>
      <c r="C31" s="353"/>
      <c r="D31" s="354">
        <v>5674</v>
      </c>
      <c r="E31" s="355"/>
      <c r="F31" s="479">
        <v>-1626</v>
      </c>
      <c r="G31" s="355"/>
    </row>
    <row r="32" spans="1:7" ht="13.5">
      <c r="A32" s="197"/>
      <c r="B32" s="347" t="s">
        <v>195</v>
      </c>
      <c r="C32" s="334"/>
      <c r="D32" s="333">
        <v>-10</v>
      </c>
      <c r="E32" s="191"/>
      <c r="F32" s="474">
        <v>528</v>
      </c>
      <c r="G32" s="191"/>
    </row>
    <row r="33" spans="1:7" ht="12.75" thickBot="1">
      <c r="A33" s="519"/>
      <c r="B33" s="356"/>
      <c r="C33" s="357"/>
      <c r="D33" s="358">
        <f>SUM(D31:D32)</f>
        <v>5664</v>
      </c>
      <c r="E33" s="349"/>
      <c r="F33" s="480">
        <f>SUM(F31:F32)</f>
        <v>-1098</v>
      </c>
      <c r="G33" s="349"/>
    </row>
    <row r="34" spans="1:7" s="488" customFormat="1" ht="12" customHeight="1">
      <c r="A34" s="693" t="s">
        <v>159</v>
      </c>
      <c r="B34" s="693"/>
      <c r="C34" s="512"/>
      <c r="D34" s="513"/>
      <c r="E34" s="514"/>
      <c r="F34" s="515"/>
      <c r="G34" s="514"/>
    </row>
    <row r="35" spans="1:7" s="488" customFormat="1">
      <c r="A35" s="693" t="s">
        <v>160</v>
      </c>
      <c r="B35" s="693"/>
      <c r="C35" s="512"/>
      <c r="D35" s="513"/>
      <c r="E35" s="514"/>
      <c r="F35" s="515"/>
      <c r="G35" s="514"/>
    </row>
    <row r="36" spans="1:7" s="488" customFormat="1">
      <c r="A36" s="516"/>
      <c r="B36" s="517" t="s">
        <v>153</v>
      </c>
      <c r="C36" s="332"/>
      <c r="D36" s="513">
        <v>345</v>
      </c>
      <c r="E36" s="514"/>
      <c r="F36" s="515">
        <v>-509</v>
      </c>
      <c r="G36" s="514"/>
    </row>
    <row r="37" spans="1:7" s="488" customFormat="1">
      <c r="A37" s="516"/>
      <c r="B37" s="517" t="s">
        <v>196</v>
      </c>
      <c r="C37" s="332">
        <v>28</v>
      </c>
      <c r="D37" s="333">
        <v>5329</v>
      </c>
      <c r="E37" s="514"/>
      <c r="F37" s="474">
        <v>-1117</v>
      </c>
      <c r="G37" s="514"/>
    </row>
    <row r="38" spans="1:7" s="488" customFormat="1" ht="12.75" thickBot="1">
      <c r="A38" s="486"/>
      <c r="B38" s="518"/>
      <c r="C38" s="357"/>
      <c r="D38" s="358">
        <f>SUM(D36:D37)</f>
        <v>5674</v>
      </c>
      <c r="E38" s="349"/>
      <c r="F38" s="480">
        <f>SUM(F36:F37)</f>
        <v>-1626</v>
      </c>
      <c r="G38" s="349"/>
    </row>
    <row r="39" spans="1:7" s="331" customFormat="1" ht="13.5" customHeight="1">
      <c r="A39" s="292" t="s">
        <v>105</v>
      </c>
      <c r="B39" s="692" t="s">
        <v>197</v>
      </c>
      <c r="C39" s="692"/>
      <c r="D39" s="692"/>
      <c r="E39" s="692"/>
      <c r="F39" s="692"/>
      <c r="G39" s="359"/>
    </row>
    <row r="40" spans="1:7" s="331" customFormat="1" ht="24" customHeight="1">
      <c r="A40" s="292" t="s">
        <v>148</v>
      </c>
      <c r="B40" s="692" t="s">
        <v>198</v>
      </c>
      <c r="C40" s="692"/>
      <c r="D40" s="692"/>
      <c r="E40" s="692"/>
      <c r="F40" s="692"/>
      <c r="G40" s="539"/>
    </row>
    <row r="41" spans="1:7" ht="12" customHeight="1">
      <c r="A41" s="292" t="s">
        <v>149</v>
      </c>
      <c r="B41" s="688" t="s">
        <v>200</v>
      </c>
      <c r="C41" s="688"/>
      <c r="D41" s="688"/>
      <c r="E41" s="688"/>
      <c r="F41" s="688"/>
      <c r="G41" s="688"/>
    </row>
    <row r="42" spans="1:7" s="548" customFormat="1" ht="12" customHeight="1">
      <c r="A42" s="292" t="s">
        <v>125</v>
      </c>
      <c r="B42" s="547" t="s">
        <v>199</v>
      </c>
      <c r="C42" s="547"/>
      <c r="D42" s="547"/>
      <c r="E42" s="547"/>
      <c r="F42" s="547"/>
      <c r="G42" s="547"/>
    </row>
    <row r="43" spans="1:7" ht="15" customHeight="1">
      <c r="B43" s="674" t="s">
        <v>93</v>
      </c>
      <c r="C43" s="674"/>
      <c r="D43" s="674"/>
      <c r="E43" s="674"/>
      <c r="F43" s="674"/>
    </row>
    <row r="44" spans="1:7" ht="15" customHeight="1"/>
    <row r="45" spans="1:7" ht="15" customHeight="1"/>
    <row r="46" spans="1:7" ht="15" customHeight="1"/>
    <row r="47" spans="1:7" ht="15" customHeight="1"/>
    <row r="48" spans="1:7"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sheetData>
  <mergeCells count="16">
    <mergeCell ref="B41:G41"/>
    <mergeCell ref="B43:F43"/>
    <mergeCell ref="A19:B19"/>
    <mergeCell ref="A28:B28"/>
    <mergeCell ref="A29:B29"/>
    <mergeCell ref="A30:B30"/>
    <mergeCell ref="B39:F39"/>
    <mergeCell ref="B40:F40"/>
    <mergeCell ref="A34:B34"/>
    <mergeCell ref="A35:B35"/>
    <mergeCell ref="A9:B9"/>
    <mergeCell ref="A1:B1"/>
    <mergeCell ref="A2:B2"/>
    <mergeCell ref="A3:B3"/>
    <mergeCell ref="A4:B4"/>
    <mergeCell ref="A8:B8"/>
  </mergeCells>
  <pageMargins left="0.70866141732283472" right="0.70866141732283472" top="0.74803149606299213" bottom="0.74803149606299213" header="0.31496062992125984" footer="0.31496062992125984"/>
  <pageSetup scale="8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A1:I102"/>
  <sheetViews>
    <sheetView showGridLines="0" view="pageBreakPreview" topLeftCell="A16" zoomScale="130" zoomScaleNormal="90" zoomScaleSheetLayoutView="130" workbookViewId="0">
      <selection activeCell="K49" sqref="K49"/>
    </sheetView>
  </sheetViews>
  <sheetFormatPr defaultColWidth="21.5" defaultRowHeight="12"/>
  <cols>
    <col min="1" max="1" width="2.6640625" style="27" customWidth="1"/>
    <col min="2" max="2" width="57.5" style="315" customWidth="1"/>
    <col min="3" max="3" width="12.83203125" style="125" customWidth="1"/>
    <col min="4" max="4" width="12.83203125" style="27" customWidth="1"/>
    <col min="5" max="5" width="1.6640625" style="6" customWidth="1"/>
    <col min="6" max="6" width="12.83203125" style="27" customWidth="1"/>
    <col min="7" max="7" width="1.6640625" style="6" customWidth="1"/>
    <col min="8" max="8" width="2.6640625" style="6" bestFit="1" customWidth="1"/>
    <col min="9" max="16384" width="21.5" style="27"/>
  </cols>
  <sheetData>
    <row r="1" spans="1:9">
      <c r="A1" s="695" t="s">
        <v>0</v>
      </c>
      <c r="B1" s="695"/>
      <c r="C1" s="695"/>
      <c r="D1" s="28"/>
      <c r="E1" s="21"/>
      <c r="F1" s="26"/>
      <c r="G1" s="21"/>
      <c r="H1" s="21"/>
      <c r="I1" s="640"/>
    </row>
    <row r="2" spans="1:9">
      <c r="A2" s="695" t="s">
        <v>43</v>
      </c>
      <c r="B2" s="695"/>
      <c r="C2" s="695"/>
      <c r="D2" s="695"/>
      <c r="E2" s="695"/>
      <c r="F2" s="695"/>
      <c r="G2" s="21"/>
      <c r="H2" s="21"/>
      <c r="I2" s="640"/>
    </row>
    <row r="3" spans="1:9">
      <c r="A3" s="696" t="s">
        <v>44</v>
      </c>
      <c r="B3" s="696"/>
      <c r="C3" s="696"/>
      <c r="D3" s="20"/>
      <c r="E3" s="21"/>
      <c r="F3" s="26"/>
      <c r="G3" s="21"/>
      <c r="H3" s="21"/>
      <c r="I3" s="640"/>
    </row>
    <row r="4" spans="1:9">
      <c r="A4" s="696" t="s">
        <v>2</v>
      </c>
      <c r="B4" s="696"/>
      <c r="C4" s="696"/>
      <c r="D4" s="28"/>
      <c r="E4" s="21"/>
      <c r="F4" s="26"/>
      <c r="G4" s="21"/>
      <c r="H4" s="21"/>
      <c r="I4" s="640"/>
    </row>
    <row r="5" spans="1:9">
      <c r="A5" s="28"/>
      <c r="B5" s="28"/>
      <c r="C5" s="134"/>
      <c r="D5" s="307" t="s">
        <v>128</v>
      </c>
      <c r="E5" s="305"/>
      <c r="F5" s="306" t="s">
        <v>128</v>
      </c>
      <c r="G5" s="122"/>
      <c r="H5" s="122"/>
      <c r="I5" s="640"/>
    </row>
    <row r="6" spans="1:9">
      <c r="A6" s="19"/>
      <c r="B6" s="19"/>
      <c r="C6" s="299" t="s">
        <v>3</v>
      </c>
      <c r="D6" s="163">
        <v>2021</v>
      </c>
      <c r="E6" s="309"/>
      <c r="F6" s="309">
        <v>2020</v>
      </c>
      <c r="G6" s="309"/>
      <c r="H6" s="525"/>
      <c r="I6" s="640"/>
    </row>
    <row r="7" spans="1:9" s="272" customFormat="1" ht="3" customHeight="1">
      <c r="A7" s="19"/>
      <c r="B7" s="19"/>
      <c r="C7" s="299"/>
      <c r="D7" s="308"/>
      <c r="E7" s="309"/>
      <c r="F7" s="310"/>
      <c r="G7" s="361"/>
      <c r="H7" s="309"/>
      <c r="I7" s="640"/>
    </row>
    <row r="8" spans="1:9">
      <c r="A8" s="366" t="s">
        <v>45</v>
      </c>
      <c r="B8" s="362"/>
      <c r="C8" s="135"/>
      <c r="D8" s="22"/>
      <c r="E8" s="9"/>
      <c r="F8" s="22"/>
      <c r="G8" s="9"/>
      <c r="H8" s="9"/>
      <c r="I8" s="640"/>
    </row>
    <row r="9" spans="1:9">
      <c r="A9" s="26" t="s">
        <v>46</v>
      </c>
      <c r="C9" s="136">
        <v>13</v>
      </c>
      <c r="D9" s="165">
        <v>1675</v>
      </c>
      <c r="E9" s="17"/>
      <c r="F9" s="481">
        <v>1779</v>
      </c>
      <c r="G9" s="17"/>
      <c r="H9" s="17"/>
      <c r="I9" s="640"/>
    </row>
    <row r="10" spans="1:9">
      <c r="A10" s="26" t="s">
        <v>47</v>
      </c>
      <c r="C10" s="136">
        <v>14</v>
      </c>
      <c r="D10" s="53">
        <v>269</v>
      </c>
      <c r="E10" s="13"/>
      <c r="F10" s="54">
        <v>294</v>
      </c>
      <c r="G10" s="13"/>
      <c r="H10" s="13"/>
      <c r="I10" s="640"/>
    </row>
    <row r="11" spans="1:9" s="272" customFormat="1">
      <c r="A11" s="184" t="s">
        <v>124</v>
      </c>
      <c r="B11" s="118"/>
      <c r="C11" s="136">
        <v>15</v>
      </c>
      <c r="D11" s="53">
        <v>55</v>
      </c>
      <c r="E11" s="13"/>
      <c r="F11" s="54">
        <v>61</v>
      </c>
      <c r="G11" s="13"/>
      <c r="H11" s="13"/>
      <c r="I11" s="640"/>
    </row>
    <row r="12" spans="1:9">
      <c r="A12" s="26" t="s">
        <v>48</v>
      </c>
      <c r="C12" s="137">
        <v>16</v>
      </c>
      <c r="D12" s="53">
        <v>3242</v>
      </c>
      <c r="E12" s="13"/>
      <c r="F12" s="54">
        <v>3650</v>
      </c>
      <c r="G12" s="13"/>
      <c r="H12" s="13"/>
      <c r="I12" s="640"/>
    </row>
    <row r="13" spans="1:9">
      <c r="A13" s="26" t="s">
        <v>49</v>
      </c>
      <c r="C13" s="137">
        <v>18</v>
      </c>
      <c r="D13" s="53">
        <v>76</v>
      </c>
      <c r="E13" s="13"/>
      <c r="F13" s="54">
        <v>227</v>
      </c>
      <c r="G13" s="13"/>
      <c r="H13" s="13"/>
      <c r="I13" s="640"/>
    </row>
    <row r="14" spans="1:9">
      <c r="A14" s="26" t="s">
        <v>50</v>
      </c>
      <c r="C14" s="168">
        <v>19</v>
      </c>
      <c r="D14" s="53">
        <v>164</v>
      </c>
      <c r="E14" s="169"/>
      <c r="F14" s="54">
        <v>218</v>
      </c>
      <c r="G14" s="169"/>
      <c r="H14" s="169"/>
      <c r="I14" s="640"/>
    </row>
    <row r="15" spans="1:9" s="167" customFormat="1">
      <c r="A15" s="367" t="s">
        <v>112</v>
      </c>
      <c r="B15" s="170"/>
      <c r="C15" s="168">
        <v>28</v>
      </c>
      <c r="D15" s="157">
        <v>0</v>
      </c>
      <c r="E15" s="169"/>
      <c r="F15" s="166">
        <v>10417</v>
      </c>
      <c r="G15" s="169"/>
      <c r="H15" s="169"/>
      <c r="I15" s="640"/>
    </row>
    <row r="16" spans="1:9">
      <c r="A16" s="368" t="s">
        <v>51</v>
      </c>
      <c r="B16" s="172"/>
      <c r="C16" s="173"/>
      <c r="D16" s="174">
        <f>SUM(D9:D15)</f>
        <v>5481</v>
      </c>
      <c r="E16" s="176"/>
      <c r="F16" s="175">
        <f>SUM(F9:F15)</f>
        <v>16646</v>
      </c>
      <c r="G16" s="176"/>
      <c r="H16" s="176"/>
      <c r="I16" s="640"/>
    </row>
    <row r="17" spans="1:9">
      <c r="A17" s="9" t="s">
        <v>52</v>
      </c>
      <c r="B17" s="363"/>
      <c r="C17" s="135">
        <v>20</v>
      </c>
      <c r="D17" s="53">
        <v>837</v>
      </c>
      <c r="E17" s="8"/>
      <c r="F17" s="54">
        <v>668</v>
      </c>
      <c r="G17" s="8"/>
      <c r="H17" s="8"/>
      <c r="I17" s="640"/>
    </row>
    <row r="18" spans="1:9">
      <c r="A18" s="26" t="s">
        <v>53</v>
      </c>
      <c r="C18" s="136">
        <v>21</v>
      </c>
      <c r="D18" s="53">
        <v>4129</v>
      </c>
      <c r="E18" s="13"/>
      <c r="F18" s="54">
        <v>4396</v>
      </c>
      <c r="G18" s="13"/>
      <c r="H18" s="13"/>
      <c r="I18" s="640"/>
    </row>
    <row r="19" spans="1:9">
      <c r="A19" s="26" t="s">
        <v>6</v>
      </c>
      <c r="C19" s="136">
        <v>10</v>
      </c>
      <c r="D19" s="53">
        <v>250</v>
      </c>
      <c r="E19" s="13"/>
      <c r="F19" s="54">
        <v>111</v>
      </c>
      <c r="G19" s="13"/>
      <c r="H19" s="13"/>
      <c r="I19" s="640"/>
    </row>
    <row r="20" spans="1:9">
      <c r="A20" s="26" t="s">
        <v>49</v>
      </c>
      <c r="C20" s="137">
        <v>18</v>
      </c>
      <c r="D20" s="53">
        <v>1680</v>
      </c>
      <c r="E20" s="13"/>
      <c r="F20" s="54">
        <v>912</v>
      </c>
      <c r="G20" s="13"/>
      <c r="H20" s="13"/>
      <c r="I20" s="640"/>
    </row>
    <row r="21" spans="1:9">
      <c r="A21" s="369" t="s">
        <v>50</v>
      </c>
      <c r="B21" s="16"/>
      <c r="C21" s="138">
        <v>19</v>
      </c>
      <c r="D21" s="58">
        <v>387</v>
      </c>
      <c r="E21" s="15"/>
      <c r="F21" s="102">
        <v>357</v>
      </c>
      <c r="G21" s="15"/>
      <c r="H21" s="15"/>
      <c r="I21" s="640"/>
    </row>
    <row r="22" spans="1:9">
      <c r="A22" s="370" t="s">
        <v>55</v>
      </c>
      <c r="B22" s="172"/>
      <c r="C22" s="139"/>
      <c r="D22" s="81">
        <f>SUM(D17:D21)</f>
        <v>7283</v>
      </c>
      <c r="E22" s="10"/>
      <c r="F22" s="82">
        <f>SUM(F17:F21)</f>
        <v>6444</v>
      </c>
      <c r="G22" s="10"/>
      <c r="H22" s="10"/>
      <c r="I22" s="640"/>
    </row>
    <row r="23" spans="1:9" ht="12.75" thickBot="1">
      <c r="A23" s="29"/>
      <c r="B23" s="29"/>
      <c r="C23" s="140"/>
      <c r="D23" s="56">
        <f>SUM(D16,D22)</f>
        <v>12764</v>
      </c>
      <c r="E23" s="23"/>
      <c r="F23" s="57">
        <f>SUM(F16,F22)</f>
        <v>23090</v>
      </c>
      <c r="G23" s="23"/>
      <c r="H23" s="23"/>
      <c r="I23" s="640"/>
    </row>
    <row r="24" spans="1:9">
      <c r="A24" s="371" t="s">
        <v>56</v>
      </c>
      <c r="B24" s="25"/>
      <c r="C24" s="141"/>
      <c r="D24" s="79"/>
      <c r="E24" s="12"/>
      <c r="F24" s="64"/>
      <c r="G24" s="12"/>
      <c r="H24" s="12"/>
      <c r="I24" s="640"/>
    </row>
    <row r="25" spans="1:9">
      <c r="A25" s="26" t="s">
        <v>57</v>
      </c>
      <c r="C25" s="136">
        <v>23</v>
      </c>
      <c r="D25" s="50">
        <v>1164</v>
      </c>
      <c r="E25" s="17"/>
      <c r="F25" s="51">
        <v>1611</v>
      </c>
      <c r="G25" s="17"/>
      <c r="H25" s="17"/>
      <c r="I25" s="640"/>
    </row>
    <row r="26" spans="1:9">
      <c r="A26" s="26" t="s">
        <v>58</v>
      </c>
      <c r="C26" s="137">
        <v>24</v>
      </c>
      <c r="D26" s="53">
        <v>101</v>
      </c>
      <c r="E26" s="13"/>
      <c r="F26" s="54">
        <v>146</v>
      </c>
      <c r="G26" s="13"/>
      <c r="H26" s="13"/>
      <c r="I26" s="640"/>
    </row>
    <row r="27" spans="1:9">
      <c r="A27" s="184" t="s">
        <v>123</v>
      </c>
      <c r="B27" s="118"/>
      <c r="C27" s="136">
        <v>15</v>
      </c>
      <c r="D27" s="53">
        <v>2853</v>
      </c>
      <c r="E27" s="13"/>
      <c r="F27" s="54">
        <v>2356</v>
      </c>
      <c r="G27" s="13"/>
      <c r="H27" s="13"/>
      <c r="I27" s="640"/>
    </row>
    <row r="28" spans="1:9" s="487" customFormat="1">
      <c r="A28" s="184" t="s">
        <v>161</v>
      </c>
      <c r="B28" s="118"/>
      <c r="C28" s="136">
        <v>27</v>
      </c>
      <c r="D28" s="157">
        <v>0</v>
      </c>
      <c r="E28" s="13"/>
      <c r="F28" s="54">
        <v>1882</v>
      </c>
      <c r="G28" s="13"/>
      <c r="H28" s="13"/>
      <c r="I28" s="640"/>
    </row>
    <row r="29" spans="1:9">
      <c r="A29" s="184" t="s">
        <v>59</v>
      </c>
      <c r="C29" s="137">
        <v>25</v>
      </c>
      <c r="D29" s="53">
        <v>216</v>
      </c>
      <c r="E29" s="13"/>
      <c r="F29" s="54">
        <v>239</v>
      </c>
      <c r="G29" s="13"/>
      <c r="H29" s="13"/>
      <c r="I29" s="640"/>
    </row>
    <row r="30" spans="1:9">
      <c r="A30" s="184" t="s">
        <v>60</v>
      </c>
      <c r="C30" s="168">
        <v>26</v>
      </c>
      <c r="D30" s="53">
        <v>434</v>
      </c>
      <c r="E30" s="169"/>
      <c r="F30" s="54">
        <v>447</v>
      </c>
      <c r="G30" s="169"/>
      <c r="H30" s="169"/>
      <c r="I30" s="640"/>
    </row>
    <row r="31" spans="1:9" s="167" customFormat="1" ht="12" customHeight="1">
      <c r="A31" s="367" t="s">
        <v>201</v>
      </c>
      <c r="B31" s="170"/>
      <c r="C31" s="168">
        <v>28</v>
      </c>
      <c r="D31" s="157">
        <v>0</v>
      </c>
      <c r="E31" s="177"/>
      <c r="F31" s="166">
        <v>10146</v>
      </c>
      <c r="G31" s="169"/>
      <c r="H31" s="177"/>
      <c r="I31" s="640"/>
    </row>
    <row r="32" spans="1:9">
      <c r="A32" s="368" t="s">
        <v>61</v>
      </c>
      <c r="B32" s="172"/>
      <c r="C32" s="173"/>
      <c r="D32" s="174">
        <f>SUM(D25:D31)</f>
        <v>4768</v>
      </c>
      <c r="E32" s="176"/>
      <c r="F32" s="175">
        <f>SUM(F25:F31)</f>
        <v>16827</v>
      </c>
      <c r="G32" s="176"/>
      <c r="H32" s="176"/>
      <c r="I32" s="640"/>
    </row>
    <row r="33" spans="1:9">
      <c r="A33" s="9" t="s">
        <v>58</v>
      </c>
      <c r="B33" s="363"/>
      <c r="C33" s="142">
        <v>24</v>
      </c>
      <c r="D33" s="53">
        <v>229</v>
      </c>
      <c r="E33" s="8"/>
      <c r="F33" s="54">
        <v>289</v>
      </c>
      <c r="G33" s="8"/>
      <c r="H33" s="8"/>
      <c r="I33" s="640"/>
    </row>
    <row r="34" spans="1:9">
      <c r="A34" s="184" t="s">
        <v>123</v>
      </c>
      <c r="B34" s="118"/>
      <c r="C34" s="136">
        <v>15</v>
      </c>
      <c r="D34" s="53">
        <v>1156</v>
      </c>
      <c r="E34" s="13"/>
      <c r="F34" s="54">
        <v>1219</v>
      </c>
      <c r="G34" s="13"/>
      <c r="H34" s="13"/>
      <c r="I34" s="640"/>
    </row>
    <row r="35" spans="1:9">
      <c r="A35" s="26" t="s">
        <v>62</v>
      </c>
      <c r="C35" s="137">
        <v>27</v>
      </c>
      <c r="D35" s="53">
        <v>7047</v>
      </c>
      <c r="E35" s="13"/>
      <c r="F35" s="54">
        <v>8193</v>
      </c>
      <c r="G35" s="13"/>
      <c r="H35" s="13"/>
      <c r="I35" s="640"/>
    </row>
    <row r="36" spans="1:9">
      <c r="A36" s="26" t="s">
        <v>41</v>
      </c>
      <c r="C36" s="136">
        <v>22</v>
      </c>
      <c r="D36" s="53">
        <v>1100</v>
      </c>
      <c r="E36" s="13"/>
      <c r="F36" s="54">
        <v>1606</v>
      </c>
      <c r="G36" s="13"/>
      <c r="H36" s="13"/>
      <c r="I36" s="640"/>
    </row>
    <row r="37" spans="1:9">
      <c r="A37" s="184" t="s">
        <v>59</v>
      </c>
      <c r="C37" s="137">
        <v>25</v>
      </c>
      <c r="D37" s="53">
        <v>1252</v>
      </c>
      <c r="E37" s="13"/>
      <c r="F37" s="54">
        <v>1225</v>
      </c>
      <c r="G37" s="13"/>
      <c r="H37" s="13"/>
      <c r="I37" s="640"/>
    </row>
    <row r="38" spans="1:9">
      <c r="A38" s="537" t="s">
        <v>60</v>
      </c>
      <c r="B38" s="16"/>
      <c r="C38" s="138">
        <v>26</v>
      </c>
      <c r="D38" s="58">
        <v>301</v>
      </c>
      <c r="E38" s="15"/>
      <c r="F38" s="102">
        <v>388</v>
      </c>
      <c r="G38" s="15"/>
      <c r="H38" s="15"/>
      <c r="I38" s="640"/>
    </row>
    <row r="39" spans="1:9">
      <c r="A39" s="370" t="s">
        <v>63</v>
      </c>
      <c r="B39" s="172"/>
      <c r="C39" s="139"/>
      <c r="D39" s="58">
        <f>SUM(D33:D38)</f>
        <v>11085</v>
      </c>
      <c r="E39" s="102">
        <f t="shared" ref="E39" si="0">SUM(E33:E38)</f>
        <v>0</v>
      </c>
      <c r="F39" s="102">
        <f>SUM(F33:F38)</f>
        <v>12920</v>
      </c>
      <c r="G39" s="10"/>
      <c r="H39" s="10"/>
      <c r="I39" s="640"/>
    </row>
    <row r="40" spans="1:9">
      <c r="A40" s="24"/>
      <c r="B40" s="364"/>
      <c r="C40" s="139"/>
      <c r="D40" s="58">
        <f>D32+D39</f>
        <v>15853</v>
      </c>
      <c r="E40" s="102">
        <f t="shared" ref="E40" si="1">E32+E39</f>
        <v>0</v>
      </c>
      <c r="F40" s="102">
        <f>F32+F39</f>
        <v>29747</v>
      </c>
      <c r="G40" s="10"/>
      <c r="H40" s="10"/>
      <c r="I40" s="640"/>
    </row>
    <row r="41" spans="1:9">
      <c r="A41" s="372" t="s">
        <v>104</v>
      </c>
      <c r="B41" s="365"/>
      <c r="C41" s="135"/>
      <c r="D41" s="53"/>
      <c r="E41" s="11"/>
      <c r="F41" s="54"/>
      <c r="G41" s="11"/>
      <c r="H41" s="11"/>
      <c r="I41" s="640"/>
    </row>
    <row r="42" spans="1:9" ht="12" customHeight="1">
      <c r="A42" s="26" t="s">
        <v>64</v>
      </c>
      <c r="C42" s="136"/>
      <c r="D42" s="53">
        <v>-3089</v>
      </c>
      <c r="E42" s="13"/>
      <c r="F42" s="54">
        <v>-9325</v>
      </c>
      <c r="G42" s="13"/>
      <c r="H42" s="13"/>
      <c r="I42" s="640"/>
    </row>
    <row r="43" spans="1:9">
      <c r="A43" s="26" t="s">
        <v>65</v>
      </c>
      <c r="C43" s="143"/>
      <c r="D43" s="613">
        <v>0</v>
      </c>
      <c r="E43" s="15"/>
      <c r="F43" s="102">
        <v>2668</v>
      </c>
      <c r="G43" s="15"/>
      <c r="H43" s="15"/>
      <c r="I43" s="640"/>
    </row>
    <row r="44" spans="1:9">
      <c r="A44" s="24"/>
      <c r="B44" s="364"/>
      <c r="C44" s="139"/>
      <c r="D44" s="58">
        <f>D42+D43</f>
        <v>-3089</v>
      </c>
      <c r="E44" s="10"/>
      <c r="F44" s="102">
        <f>F42+F43</f>
        <v>-6657</v>
      </c>
      <c r="G44" s="10"/>
      <c r="H44" s="10"/>
      <c r="I44" s="640"/>
    </row>
    <row r="45" spans="1:9" ht="12.75" thickBot="1">
      <c r="A45" s="29"/>
      <c r="B45" s="29"/>
      <c r="C45" s="140"/>
      <c r="D45" s="63">
        <f>SUM(D40,D44)</f>
        <v>12764</v>
      </c>
      <c r="E45" s="23"/>
      <c r="F45" s="103">
        <f>SUM(F40,F44)</f>
        <v>23090</v>
      </c>
      <c r="G45" s="23"/>
      <c r="H45" s="23"/>
      <c r="I45" s="640"/>
    </row>
    <row r="46" spans="1:9">
      <c r="A46" s="7" t="s">
        <v>66</v>
      </c>
      <c r="B46" s="395"/>
      <c r="C46" s="396">
        <v>38</v>
      </c>
      <c r="D46" s="53"/>
      <c r="E46" s="395"/>
      <c r="F46" s="395"/>
      <c r="G46" s="395"/>
      <c r="H46" s="395"/>
      <c r="I46" s="640"/>
    </row>
    <row r="47" spans="1:9" s="6" customFormat="1" ht="24.75" customHeight="1">
      <c r="A47" s="292"/>
      <c r="B47" s="697"/>
      <c r="C47" s="697"/>
      <c r="D47" s="697"/>
      <c r="E47" s="697"/>
      <c r="F47" s="697"/>
      <c r="G47" s="697"/>
      <c r="H47" s="697"/>
      <c r="I47" s="640"/>
    </row>
    <row r="48" spans="1:9" s="384" customFormat="1" ht="15" customHeight="1">
      <c r="A48" s="674" t="s">
        <v>93</v>
      </c>
      <c r="B48" s="674"/>
      <c r="C48" s="674"/>
      <c r="D48" s="674"/>
      <c r="E48" s="674"/>
      <c r="F48" s="674"/>
      <c r="G48" s="674"/>
      <c r="H48" s="674"/>
      <c r="I48" s="640"/>
    </row>
    <row r="49" spans="1:9" s="384" customFormat="1" ht="24" customHeight="1">
      <c r="A49" s="674"/>
      <c r="B49" s="674"/>
      <c r="C49" s="674"/>
      <c r="D49" s="674"/>
      <c r="E49" s="674"/>
      <c r="F49" s="386"/>
      <c r="G49" s="386"/>
      <c r="H49" s="386"/>
      <c r="I49" s="640"/>
    </row>
    <row r="50" spans="1:9" ht="15" customHeight="1">
      <c r="I50" s="640"/>
    </row>
    <row r="51" spans="1:9" ht="15" customHeight="1">
      <c r="A51" s="694"/>
      <c r="B51" s="694"/>
      <c r="C51" s="642"/>
      <c r="I51" s="640"/>
    </row>
    <row r="52" spans="1:9" ht="15" customHeight="1">
      <c r="A52" s="694"/>
      <c r="B52" s="694"/>
      <c r="C52" s="642"/>
      <c r="I52" s="640"/>
    </row>
    <row r="53" spans="1:9" ht="15" customHeight="1"/>
    <row r="54" spans="1:9" ht="15" customHeight="1"/>
    <row r="55" spans="1:9" ht="15" customHeight="1"/>
    <row r="56" spans="1:9" ht="15" customHeight="1"/>
    <row r="57" spans="1:9" ht="15" customHeight="1"/>
    <row r="58" spans="1:9" ht="15" customHeight="1"/>
    <row r="59" spans="1:9" ht="15" customHeight="1"/>
    <row r="60" spans="1:9" ht="15" customHeight="1"/>
    <row r="61" spans="1:9" ht="15" customHeight="1"/>
    <row r="62" spans="1:9" ht="15" customHeight="1"/>
    <row r="63" spans="1:9" ht="15" customHeight="1"/>
    <row r="64" spans="1:9"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sheetData>
  <mergeCells count="10">
    <mergeCell ref="A49:E49"/>
    <mergeCell ref="A51:B51"/>
    <mergeCell ref="A52:B52"/>
    <mergeCell ref="A2:F2"/>
    <mergeCell ref="A1:C1"/>
    <mergeCell ref="A3:C3"/>
    <mergeCell ref="A4:C4"/>
    <mergeCell ref="B47:H47"/>
    <mergeCell ref="A48:E48"/>
    <mergeCell ref="F48:H48"/>
  </mergeCells>
  <pageMargins left="0.70866141732283472" right="0.70866141732283472" top="0.74803149606299213" bottom="0.74803149606299213" header="0.31496062992125984" footer="0.31496062992125984"/>
  <pageSetup scale="9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A1:AB81"/>
  <sheetViews>
    <sheetView showGridLines="0" view="pageBreakPreview" topLeftCell="A16" zoomScale="115" zoomScaleNormal="100" zoomScaleSheetLayoutView="115" workbookViewId="0">
      <selection activeCell="AA47" sqref="AA47"/>
    </sheetView>
  </sheetViews>
  <sheetFormatPr defaultColWidth="21.5" defaultRowHeight="12.75"/>
  <cols>
    <col min="1" max="1" width="4.6640625" style="5" customWidth="1"/>
    <col min="2" max="2" width="35" style="5" customWidth="1"/>
    <col min="3" max="3" width="0.83203125" style="5" customWidth="1"/>
    <col min="4" max="4" width="11.6640625" style="5" customWidth="1"/>
    <col min="5" max="5" width="1.5" style="5" customWidth="1"/>
    <col min="6" max="6" width="11.5" style="5" customWidth="1"/>
    <col min="7" max="7" width="1.83203125" style="5" customWidth="1"/>
    <col min="8" max="8" width="11.5" style="5" customWidth="1"/>
    <col min="9" max="9" width="1.5" style="5" customWidth="1"/>
    <col min="10" max="10" width="11.5" style="5" customWidth="1"/>
    <col min="11" max="11" width="2.1640625" style="5" customWidth="1"/>
    <col min="12" max="12" width="11.5" style="5" customWidth="1"/>
    <col min="13" max="13" width="2.1640625" style="5" customWidth="1"/>
    <col min="14" max="14" width="11.5" style="5" customWidth="1"/>
    <col min="15" max="15" width="0.83203125" style="5" customWidth="1"/>
    <col min="16" max="16" width="11.5" style="5" customWidth="1"/>
    <col min="17" max="17" width="0.83203125" style="5" customWidth="1"/>
    <col min="18" max="18" width="10.83203125" style="5" customWidth="1"/>
    <col min="19" max="19" width="0.83203125" style="5" customWidth="1"/>
    <col min="20" max="20" width="11.5" style="5" customWidth="1"/>
    <col min="21" max="21" width="0.83203125" style="5" customWidth="1"/>
    <col min="22" max="22" width="11.5" style="5" customWidth="1"/>
    <col min="23" max="23" width="0.83203125" style="5" customWidth="1"/>
    <col min="24" max="24" width="11.5" style="5" customWidth="1"/>
    <col min="25" max="25" width="0.83203125" style="5" customWidth="1"/>
    <col min="26" max="26" width="11.5" style="5" customWidth="1"/>
    <col min="27" max="27" width="1.6640625" style="5" customWidth="1"/>
    <col min="28" max="16384" width="21.5" style="5"/>
  </cols>
  <sheetData>
    <row r="1" spans="1:28" s="188" customFormat="1">
      <c r="A1" s="700" t="s">
        <v>0</v>
      </c>
      <c r="B1" s="700"/>
      <c r="C1" s="700"/>
      <c r="D1" s="700"/>
      <c r="E1" s="700"/>
      <c r="F1" s="700"/>
      <c r="G1" s="409"/>
      <c r="H1" s="409"/>
      <c r="I1" s="409"/>
      <c r="J1" s="409"/>
      <c r="K1" s="409"/>
      <c r="L1" s="409"/>
      <c r="M1" s="410"/>
      <c r="N1" s="410"/>
      <c r="O1" s="410"/>
      <c r="P1" s="410"/>
      <c r="Q1" s="410"/>
      <c r="R1" s="410"/>
      <c r="S1" s="410"/>
      <c r="T1" s="410"/>
      <c r="U1" s="410"/>
      <c r="V1" s="410"/>
      <c r="W1" s="410"/>
      <c r="X1" s="410"/>
      <c r="Y1" s="410"/>
      <c r="Z1" s="410"/>
      <c r="AA1" s="409"/>
      <c r="AB1" s="641"/>
    </row>
    <row r="2" spans="1:28" s="188" customFormat="1">
      <c r="A2" s="700" t="s">
        <v>67</v>
      </c>
      <c r="B2" s="700"/>
      <c r="C2" s="700"/>
      <c r="D2" s="700"/>
      <c r="E2" s="700"/>
      <c r="F2" s="700"/>
      <c r="G2" s="700"/>
      <c r="H2" s="700"/>
      <c r="I2" s="700"/>
      <c r="J2" s="700"/>
      <c r="K2" s="700"/>
      <c r="L2" s="700"/>
      <c r="M2" s="700"/>
      <c r="N2" s="700"/>
      <c r="O2" s="410"/>
      <c r="P2" s="410"/>
      <c r="Q2" s="410"/>
      <c r="R2" s="410"/>
      <c r="S2" s="410"/>
      <c r="T2" s="410"/>
      <c r="U2" s="410"/>
      <c r="V2" s="410"/>
      <c r="W2" s="410"/>
      <c r="X2" s="410"/>
      <c r="Y2" s="410"/>
      <c r="Z2" s="410"/>
      <c r="AA2" s="409"/>
      <c r="AB2" s="641"/>
    </row>
    <row r="3" spans="1:28" s="188" customFormat="1">
      <c r="A3" s="701" t="s">
        <v>95</v>
      </c>
      <c r="B3" s="701"/>
      <c r="C3" s="701"/>
      <c r="D3" s="701"/>
      <c r="E3" s="701"/>
      <c r="F3" s="701"/>
      <c r="G3" s="409"/>
      <c r="H3" s="409"/>
      <c r="I3" s="409"/>
      <c r="J3" s="409"/>
      <c r="K3" s="409"/>
      <c r="L3" s="409"/>
      <c r="M3" s="410"/>
      <c r="N3" s="410"/>
      <c r="O3" s="410"/>
      <c r="P3" s="410"/>
      <c r="Q3" s="410"/>
      <c r="R3" s="410"/>
      <c r="S3" s="410"/>
      <c r="T3" s="410"/>
      <c r="U3" s="410"/>
      <c r="V3" s="410"/>
      <c r="W3" s="410"/>
      <c r="X3" s="410"/>
      <c r="Y3" s="410"/>
      <c r="Z3" s="410"/>
      <c r="AA3" s="409"/>
      <c r="AB3" s="641"/>
    </row>
    <row r="4" spans="1:28" s="188" customFormat="1">
      <c r="A4" s="701" t="s">
        <v>2</v>
      </c>
      <c r="B4" s="701"/>
      <c r="C4" s="701"/>
      <c r="D4" s="701"/>
      <c r="E4" s="701"/>
      <c r="F4" s="701"/>
      <c r="G4" s="409"/>
      <c r="H4" s="409"/>
      <c r="I4" s="409"/>
      <c r="J4" s="409"/>
      <c r="K4" s="409"/>
      <c r="L4" s="409"/>
      <c r="M4" s="410"/>
      <c r="N4" s="410"/>
      <c r="O4" s="410"/>
      <c r="P4" s="410"/>
      <c r="Q4" s="410"/>
      <c r="R4" s="410"/>
      <c r="S4" s="410"/>
      <c r="T4" s="410"/>
      <c r="U4" s="410"/>
      <c r="V4" s="410"/>
      <c r="W4" s="410"/>
      <c r="X4" s="410"/>
      <c r="Y4" s="410"/>
      <c r="Z4" s="410"/>
      <c r="AA4" s="409"/>
      <c r="AB4" s="641"/>
    </row>
    <row r="5" spans="1:28" s="188" customFormat="1">
      <c r="A5" s="410"/>
      <c r="B5" s="410"/>
      <c r="C5" s="702" t="s">
        <v>64</v>
      </c>
      <c r="D5" s="702"/>
      <c r="E5" s="702"/>
      <c r="F5" s="702"/>
      <c r="G5" s="702"/>
      <c r="H5" s="702"/>
      <c r="I5" s="702"/>
      <c r="J5" s="702"/>
      <c r="K5" s="702"/>
      <c r="L5" s="702"/>
      <c r="M5" s="702"/>
      <c r="N5" s="702"/>
      <c r="O5" s="702"/>
      <c r="P5" s="702"/>
      <c r="Q5" s="702"/>
      <c r="R5" s="702"/>
      <c r="S5" s="702"/>
      <c r="T5" s="702"/>
      <c r="U5" s="702"/>
      <c r="V5" s="702"/>
      <c r="W5" s="411"/>
      <c r="X5" s="411"/>
      <c r="Y5" s="410"/>
      <c r="Z5" s="410"/>
      <c r="AA5" s="409"/>
      <c r="AB5" s="641"/>
    </row>
    <row r="6" spans="1:28" s="188" customFormat="1" ht="43.5" customHeight="1">
      <c r="A6" s="410"/>
      <c r="B6" s="410"/>
      <c r="C6" s="699" t="s">
        <v>68</v>
      </c>
      <c r="D6" s="699"/>
      <c r="E6" s="699"/>
      <c r="F6" s="699"/>
      <c r="G6" s="699"/>
      <c r="H6" s="699"/>
      <c r="I6" s="412"/>
      <c r="J6" s="699" t="s">
        <v>139</v>
      </c>
      <c r="K6" s="699"/>
      <c r="L6" s="699"/>
      <c r="M6" s="413"/>
      <c r="N6" s="413"/>
      <c r="O6" s="699" t="s">
        <v>69</v>
      </c>
      <c r="P6" s="699"/>
      <c r="Q6" s="699"/>
      <c r="R6" s="699"/>
      <c r="S6" s="699"/>
      <c r="T6" s="699"/>
      <c r="U6" s="411"/>
      <c r="V6" s="411"/>
      <c r="W6" s="411"/>
      <c r="X6" s="411"/>
      <c r="Y6" s="410"/>
      <c r="Z6" s="410"/>
      <c r="AA6" s="409"/>
      <c r="AB6" s="641"/>
    </row>
    <row r="7" spans="1:28" s="188" customFormat="1" ht="61.5" customHeight="1">
      <c r="A7" s="414"/>
      <c r="B7" s="414"/>
      <c r="C7" s="703" t="s">
        <v>70</v>
      </c>
      <c r="D7" s="703"/>
      <c r="E7" s="703" t="s">
        <v>71</v>
      </c>
      <c r="F7" s="703"/>
      <c r="G7" s="703" t="s">
        <v>107</v>
      </c>
      <c r="H7" s="703"/>
      <c r="I7" s="703" t="s">
        <v>116</v>
      </c>
      <c r="J7" s="703"/>
      <c r="K7" s="704" t="s">
        <v>98</v>
      </c>
      <c r="L7" s="704"/>
      <c r="M7" s="703" t="s">
        <v>72</v>
      </c>
      <c r="N7" s="703"/>
      <c r="O7" s="705" t="s">
        <v>129</v>
      </c>
      <c r="P7" s="705"/>
      <c r="Q7" s="705" t="s">
        <v>73</v>
      </c>
      <c r="R7" s="705"/>
      <c r="S7" s="705" t="s">
        <v>39</v>
      </c>
      <c r="T7" s="705"/>
      <c r="U7" s="703" t="s">
        <v>99</v>
      </c>
      <c r="V7" s="703"/>
      <c r="W7" s="703" t="s">
        <v>100</v>
      </c>
      <c r="X7" s="703"/>
      <c r="Y7" s="703" t="s">
        <v>117</v>
      </c>
      <c r="Z7" s="703"/>
      <c r="AA7" s="415"/>
      <c r="AB7" s="641"/>
    </row>
    <row r="8" spans="1:28" s="188" customFormat="1">
      <c r="A8" s="416" t="s">
        <v>191</v>
      </c>
      <c r="B8" s="417"/>
      <c r="C8" s="418"/>
      <c r="D8" s="419">
        <v>347</v>
      </c>
      <c r="E8" s="420"/>
      <c r="F8" s="419">
        <v>2634</v>
      </c>
      <c r="G8" s="420"/>
      <c r="H8" s="419">
        <v>343</v>
      </c>
      <c r="I8" s="420"/>
      <c r="J8" s="419">
        <v>-8112</v>
      </c>
      <c r="K8" s="420"/>
      <c r="L8" s="419">
        <v>-2775</v>
      </c>
      <c r="M8" s="420"/>
      <c r="N8" s="419">
        <v>199</v>
      </c>
      <c r="O8" s="420"/>
      <c r="P8" s="419">
        <v>9</v>
      </c>
      <c r="Q8" s="420"/>
      <c r="R8" s="419">
        <v>-51</v>
      </c>
      <c r="S8" s="420"/>
      <c r="T8" s="419">
        <v>-261</v>
      </c>
      <c r="U8" s="420"/>
      <c r="V8" s="419">
        <v>-7667</v>
      </c>
      <c r="W8" s="420"/>
      <c r="X8" s="419">
        <v>1756</v>
      </c>
      <c r="Y8" s="420"/>
      <c r="Z8" s="419">
        <v>-5911</v>
      </c>
      <c r="AA8" s="420"/>
      <c r="AB8" s="641"/>
    </row>
    <row r="9" spans="1:28" s="188" customFormat="1">
      <c r="A9" s="421" t="s">
        <v>162</v>
      </c>
      <c r="B9" s="422"/>
      <c r="C9" s="423"/>
      <c r="D9" s="424"/>
      <c r="E9" s="424"/>
      <c r="F9" s="424"/>
      <c r="G9" s="424"/>
      <c r="H9" s="424"/>
      <c r="I9" s="424"/>
      <c r="J9" s="424"/>
      <c r="K9" s="424"/>
      <c r="L9" s="424"/>
      <c r="M9" s="424"/>
      <c r="N9" s="424"/>
      <c r="O9" s="424"/>
      <c r="P9" s="424"/>
      <c r="Q9" s="424"/>
      <c r="R9" s="424"/>
      <c r="S9" s="424"/>
      <c r="T9" s="424"/>
      <c r="U9" s="424"/>
      <c r="V9" s="424"/>
      <c r="W9" s="424"/>
      <c r="X9" s="424"/>
      <c r="Y9" s="424"/>
      <c r="Z9" s="424"/>
      <c r="AA9" s="424"/>
      <c r="AB9" s="641"/>
    </row>
    <row r="10" spans="1:28" s="188" customFormat="1">
      <c r="A10" s="409"/>
      <c r="B10" s="416" t="s">
        <v>94</v>
      </c>
      <c r="C10" s="410"/>
      <c r="D10" s="425">
        <v>0</v>
      </c>
      <c r="E10" s="426"/>
      <c r="F10" s="425">
        <v>0</v>
      </c>
      <c r="G10" s="426"/>
      <c r="H10" s="427">
        <v>0</v>
      </c>
      <c r="I10" s="426"/>
      <c r="J10" s="427">
        <v>-868</v>
      </c>
      <c r="K10" s="428"/>
      <c r="L10" s="427">
        <v>0</v>
      </c>
      <c r="M10" s="428"/>
      <c r="N10" s="427">
        <v>0</v>
      </c>
      <c r="O10" s="428"/>
      <c r="P10" s="427">
        <v>0</v>
      </c>
      <c r="Q10" s="428"/>
      <c r="R10" s="427">
        <v>0</v>
      </c>
      <c r="S10" s="428"/>
      <c r="T10" s="427">
        <v>0</v>
      </c>
      <c r="U10" s="428"/>
      <c r="V10" s="427">
        <v>-868</v>
      </c>
      <c r="W10" s="428"/>
      <c r="X10" s="427">
        <v>300</v>
      </c>
      <c r="Y10" s="428"/>
      <c r="Z10" s="427">
        <v>-568</v>
      </c>
      <c r="AA10" s="426"/>
      <c r="AB10" s="641"/>
    </row>
    <row r="11" spans="1:28" s="188" customFormat="1">
      <c r="A11" s="409"/>
      <c r="B11" s="429" t="s">
        <v>37</v>
      </c>
      <c r="C11" s="414"/>
      <c r="D11" s="425">
        <v>0</v>
      </c>
      <c r="E11" s="430"/>
      <c r="F11" s="425">
        <v>0</v>
      </c>
      <c r="G11" s="430"/>
      <c r="H11" s="427">
        <v>0</v>
      </c>
      <c r="I11" s="430"/>
      <c r="J11" s="427">
        <v>0</v>
      </c>
      <c r="K11" s="431"/>
      <c r="L11" s="427">
        <v>-413</v>
      </c>
      <c r="M11" s="431"/>
      <c r="N11" s="432">
        <v>0</v>
      </c>
      <c r="O11" s="431"/>
      <c r="P11" s="427">
        <v>11</v>
      </c>
      <c r="Q11" s="431"/>
      <c r="R11" s="427">
        <v>20</v>
      </c>
      <c r="S11" s="431"/>
      <c r="T11" s="427">
        <v>-376</v>
      </c>
      <c r="U11" s="431"/>
      <c r="V11" s="427">
        <v>-758</v>
      </c>
      <c r="W11" s="431"/>
      <c r="X11" s="427">
        <v>228</v>
      </c>
      <c r="Y11" s="431"/>
      <c r="Z11" s="427">
        <v>-530</v>
      </c>
      <c r="AA11" s="430"/>
      <c r="AB11" s="641"/>
    </row>
    <row r="12" spans="1:28" s="188" customFormat="1">
      <c r="A12" s="433"/>
      <c r="B12" s="434"/>
      <c r="C12" s="433"/>
      <c r="D12" s="435">
        <f>SUM(D10:D11)</f>
        <v>0</v>
      </c>
      <c r="E12" s="436"/>
      <c r="F12" s="435">
        <f>SUM(F10:F11)</f>
        <v>0</v>
      </c>
      <c r="G12" s="436"/>
      <c r="H12" s="435">
        <f>SUM(H10:H11)</f>
        <v>0</v>
      </c>
      <c r="I12" s="436"/>
      <c r="J12" s="435">
        <f>SUM(J10:J11)</f>
        <v>-868</v>
      </c>
      <c r="K12" s="436"/>
      <c r="L12" s="435">
        <f>SUM(L10:L11)</f>
        <v>-413</v>
      </c>
      <c r="M12" s="436"/>
      <c r="N12" s="435">
        <f>SUM(N10:N11)</f>
        <v>0</v>
      </c>
      <c r="O12" s="436"/>
      <c r="P12" s="435">
        <f>SUM(P10:P11)</f>
        <v>11</v>
      </c>
      <c r="Q12" s="436"/>
      <c r="R12" s="435">
        <f>SUM(R10:R11)</f>
        <v>20</v>
      </c>
      <c r="S12" s="436"/>
      <c r="T12" s="435">
        <f>SUM(T10:T11)</f>
        <v>-376</v>
      </c>
      <c r="U12" s="436"/>
      <c r="V12" s="435">
        <f>SUM(V10:V11)</f>
        <v>-1626</v>
      </c>
      <c r="W12" s="436"/>
      <c r="X12" s="435">
        <f>SUM(X10:X11)</f>
        <v>528</v>
      </c>
      <c r="Y12" s="436"/>
      <c r="Z12" s="435">
        <f>SUM(Z10:Z11)</f>
        <v>-1098</v>
      </c>
      <c r="AA12" s="436"/>
      <c r="AB12" s="641"/>
    </row>
    <row r="13" spans="1:28" s="188" customFormat="1" ht="14.25">
      <c r="A13" s="416" t="s">
        <v>202</v>
      </c>
      <c r="B13" s="416"/>
      <c r="C13" s="437"/>
      <c r="D13" s="438">
        <v>0</v>
      </c>
      <c r="E13" s="439"/>
      <c r="F13" s="438">
        <v>0</v>
      </c>
      <c r="G13" s="439"/>
      <c r="H13" s="438">
        <v>-270</v>
      </c>
      <c r="I13" s="439"/>
      <c r="J13" s="438">
        <v>0</v>
      </c>
      <c r="K13" s="439"/>
      <c r="L13" s="438">
        <v>0</v>
      </c>
      <c r="M13" s="439"/>
      <c r="N13" s="438">
        <v>230</v>
      </c>
      <c r="O13" s="439"/>
      <c r="P13" s="438">
        <v>0</v>
      </c>
      <c r="Q13" s="439"/>
      <c r="R13" s="440">
        <v>0</v>
      </c>
      <c r="S13" s="440"/>
      <c r="T13" s="440">
        <v>0</v>
      </c>
      <c r="U13" s="440"/>
      <c r="V13" s="440">
        <v>-40</v>
      </c>
      <c r="W13" s="440"/>
      <c r="X13" s="440">
        <v>0</v>
      </c>
      <c r="Y13" s="440"/>
      <c r="Z13" s="440">
        <v>-40</v>
      </c>
      <c r="AA13" s="439"/>
      <c r="AB13" s="641"/>
    </row>
    <row r="14" spans="1:28" s="188" customFormat="1">
      <c r="A14" s="416" t="s">
        <v>203</v>
      </c>
      <c r="B14" s="417"/>
      <c r="C14" s="437"/>
      <c r="D14" s="441">
        <v>0</v>
      </c>
      <c r="E14" s="442"/>
      <c r="F14" s="441">
        <v>0</v>
      </c>
      <c r="G14" s="442"/>
      <c r="H14" s="441">
        <v>0</v>
      </c>
      <c r="I14" s="442"/>
      <c r="J14" s="441">
        <v>0</v>
      </c>
      <c r="K14" s="442"/>
      <c r="L14" s="441">
        <v>0</v>
      </c>
      <c r="M14" s="442"/>
      <c r="N14" s="441">
        <v>0</v>
      </c>
      <c r="O14" s="442"/>
      <c r="P14" s="441">
        <v>0</v>
      </c>
      <c r="Q14" s="442"/>
      <c r="R14" s="443">
        <v>0</v>
      </c>
      <c r="S14" s="443"/>
      <c r="T14" s="443">
        <v>0</v>
      </c>
      <c r="U14" s="440"/>
      <c r="V14" s="444">
        <v>0</v>
      </c>
      <c r="W14" s="440"/>
      <c r="X14" s="445">
        <v>386</v>
      </c>
      <c r="Y14" s="440"/>
      <c r="Z14" s="440">
        <v>386</v>
      </c>
      <c r="AA14" s="439"/>
      <c r="AB14" s="641"/>
    </row>
    <row r="15" spans="1:28" s="188" customFormat="1">
      <c r="A15" s="446" t="s">
        <v>187</v>
      </c>
      <c r="B15" s="447"/>
      <c r="C15" s="410"/>
      <c r="D15" s="427"/>
      <c r="E15" s="428"/>
      <c r="F15" s="427"/>
      <c r="G15" s="428"/>
      <c r="H15" s="427"/>
      <c r="I15" s="428"/>
      <c r="J15" s="427"/>
      <c r="K15" s="428"/>
      <c r="L15" s="427"/>
      <c r="M15" s="427"/>
      <c r="N15" s="427"/>
      <c r="O15" s="427"/>
      <c r="P15" s="427"/>
      <c r="Q15" s="427"/>
      <c r="R15" s="445"/>
      <c r="S15" s="445"/>
      <c r="T15" s="445"/>
      <c r="U15" s="445">
        <v>0</v>
      </c>
      <c r="V15" s="445"/>
      <c r="W15" s="445"/>
      <c r="X15" s="445"/>
      <c r="Y15" s="445"/>
      <c r="Z15" s="445"/>
      <c r="AA15" s="427">
        <v>0</v>
      </c>
      <c r="AB15" s="641"/>
    </row>
    <row r="16" spans="1:28" s="188" customFormat="1">
      <c r="A16" s="446" t="s">
        <v>164</v>
      </c>
      <c r="B16" s="447"/>
      <c r="C16" s="410"/>
      <c r="D16" s="427">
        <v>0</v>
      </c>
      <c r="E16" s="428"/>
      <c r="F16" s="427">
        <v>0</v>
      </c>
      <c r="G16" s="428"/>
      <c r="H16" s="427">
        <v>0</v>
      </c>
      <c r="I16" s="428"/>
      <c r="J16" s="427">
        <v>-18</v>
      </c>
      <c r="K16" s="428"/>
      <c r="L16" s="427">
        <v>0</v>
      </c>
      <c r="M16" s="427"/>
      <c r="N16" s="427">
        <v>0</v>
      </c>
      <c r="O16" s="427"/>
      <c r="P16" s="427">
        <v>0</v>
      </c>
      <c r="Q16" s="427"/>
      <c r="R16" s="445">
        <v>0</v>
      </c>
      <c r="S16" s="445"/>
      <c r="T16" s="445">
        <v>0</v>
      </c>
      <c r="U16" s="445"/>
      <c r="V16" s="445">
        <v>-18</v>
      </c>
      <c r="W16" s="445"/>
      <c r="X16" s="445">
        <v>0</v>
      </c>
      <c r="Y16" s="445"/>
      <c r="Z16" s="445">
        <v>-18</v>
      </c>
      <c r="AA16" s="427"/>
      <c r="AB16" s="641"/>
    </row>
    <row r="17" spans="1:28" s="188" customFormat="1">
      <c r="A17" s="446" t="s">
        <v>144</v>
      </c>
      <c r="B17" s="447"/>
      <c r="C17" s="410"/>
      <c r="D17" s="427">
        <v>0</v>
      </c>
      <c r="E17" s="428"/>
      <c r="F17" s="427">
        <v>0</v>
      </c>
      <c r="G17" s="428"/>
      <c r="H17" s="427">
        <v>0</v>
      </c>
      <c r="I17" s="428"/>
      <c r="J17" s="427">
        <v>0</v>
      </c>
      <c r="K17" s="428"/>
      <c r="L17" s="427">
        <v>0</v>
      </c>
      <c r="M17" s="428"/>
      <c r="N17" s="427">
        <v>0</v>
      </c>
      <c r="O17" s="428"/>
      <c r="P17" s="427">
        <v>0</v>
      </c>
      <c r="Q17" s="428"/>
      <c r="R17" s="445">
        <v>0</v>
      </c>
      <c r="S17" s="445"/>
      <c r="T17" s="445">
        <v>0</v>
      </c>
      <c r="U17" s="444"/>
      <c r="V17" s="444">
        <v>0</v>
      </c>
      <c r="W17" s="444"/>
      <c r="X17" s="445">
        <v>-2</v>
      </c>
      <c r="Y17" s="444"/>
      <c r="Z17" s="440">
        <v>-2</v>
      </c>
      <c r="AA17" s="426"/>
      <c r="AB17" s="641"/>
    </row>
    <row r="18" spans="1:28" s="196" customFormat="1">
      <c r="A18" s="446" t="s">
        <v>145</v>
      </c>
      <c r="B18" s="447"/>
      <c r="C18" s="448"/>
      <c r="D18" s="441">
        <v>0</v>
      </c>
      <c r="E18" s="442"/>
      <c r="F18" s="441">
        <v>42</v>
      </c>
      <c r="G18" s="442"/>
      <c r="H18" s="441">
        <v>0</v>
      </c>
      <c r="I18" s="442"/>
      <c r="J18" s="441">
        <v>0</v>
      </c>
      <c r="K18" s="442"/>
      <c r="L18" s="441">
        <v>0</v>
      </c>
      <c r="M18" s="442"/>
      <c r="N18" s="441">
        <v>-42</v>
      </c>
      <c r="O18" s="442"/>
      <c r="P18" s="441">
        <v>0</v>
      </c>
      <c r="Q18" s="442"/>
      <c r="R18" s="443">
        <v>0</v>
      </c>
      <c r="S18" s="443"/>
      <c r="T18" s="443">
        <v>0</v>
      </c>
      <c r="U18" s="440"/>
      <c r="V18" s="444">
        <v>0</v>
      </c>
      <c r="W18" s="440"/>
      <c r="X18" s="443">
        <v>0</v>
      </c>
      <c r="Y18" s="440"/>
      <c r="Z18" s="440">
        <v>0</v>
      </c>
      <c r="AA18" s="439"/>
      <c r="AB18" s="641"/>
    </row>
    <row r="19" spans="1:28" s="188" customFormat="1">
      <c r="A19" s="446" t="s">
        <v>146</v>
      </c>
      <c r="B19" s="447"/>
      <c r="C19" s="449"/>
      <c r="D19" s="427">
        <v>0</v>
      </c>
      <c r="E19" s="450"/>
      <c r="F19" s="441">
        <v>0</v>
      </c>
      <c r="G19" s="450"/>
      <c r="H19" s="443">
        <v>0</v>
      </c>
      <c r="I19" s="443"/>
      <c r="J19" s="443">
        <v>0</v>
      </c>
      <c r="K19" s="443"/>
      <c r="L19" s="443">
        <v>0</v>
      </c>
      <c r="M19" s="443"/>
      <c r="N19" s="443">
        <v>26</v>
      </c>
      <c r="O19" s="443"/>
      <c r="P19" s="443">
        <v>0</v>
      </c>
      <c r="Q19" s="443"/>
      <c r="R19" s="443">
        <v>0</v>
      </c>
      <c r="S19" s="443"/>
      <c r="T19" s="443">
        <v>0</v>
      </c>
      <c r="U19" s="443"/>
      <c r="V19" s="443">
        <v>26</v>
      </c>
      <c r="W19" s="443"/>
      <c r="X19" s="443">
        <v>0</v>
      </c>
      <c r="Y19" s="451"/>
      <c r="Z19" s="443">
        <v>26</v>
      </c>
      <c r="AA19" s="451"/>
      <c r="AB19" s="641"/>
    </row>
    <row r="20" spans="1:28" s="188" customFormat="1">
      <c r="A20" s="433" t="s">
        <v>163</v>
      </c>
      <c r="B20" s="434"/>
      <c r="C20" s="433"/>
      <c r="D20" s="419">
        <f>SUM(D12:D19,D8)</f>
        <v>347</v>
      </c>
      <c r="E20" s="453"/>
      <c r="F20" s="419">
        <f>SUM(F12:F19,F8)</f>
        <v>2676</v>
      </c>
      <c r="G20" s="419"/>
      <c r="H20" s="419">
        <f>SUM(H12:H19,H8)</f>
        <v>73</v>
      </c>
      <c r="I20" s="419"/>
      <c r="J20" s="419">
        <f>SUM(J12:K19,J8)</f>
        <v>-8998</v>
      </c>
      <c r="K20" s="419"/>
      <c r="L20" s="419">
        <f>SUM(L12:L19,L8)</f>
        <v>-3188</v>
      </c>
      <c r="M20" s="419"/>
      <c r="N20" s="419">
        <f>SUM(N12:O19,N8)</f>
        <v>413</v>
      </c>
      <c r="O20" s="419"/>
      <c r="P20" s="419">
        <f>SUM(P12:P19,P8)</f>
        <v>20</v>
      </c>
      <c r="Q20" s="419"/>
      <c r="R20" s="419">
        <f>SUM(R12:R19,R8)</f>
        <v>-31</v>
      </c>
      <c r="S20" s="419"/>
      <c r="T20" s="419">
        <f>SUM(T12:T19,T8)</f>
        <v>-637</v>
      </c>
      <c r="U20" s="419"/>
      <c r="V20" s="419">
        <f>SUM(V12:V19,V8)</f>
        <v>-9325</v>
      </c>
      <c r="W20" s="419"/>
      <c r="X20" s="419">
        <f>SUM(X12:X19,X8)</f>
        <v>2668</v>
      </c>
      <c r="Y20" s="419"/>
      <c r="Z20" s="419">
        <f>SUM(Z12:Z19,Z8)</f>
        <v>-6657</v>
      </c>
      <c r="AA20" s="436"/>
      <c r="AB20" s="641"/>
    </row>
    <row r="21" spans="1:28" s="188" customFormat="1" ht="12.75" customHeight="1">
      <c r="A21" s="416" t="s">
        <v>165</v>
      </c>
      <c r="B21" s="417"/>
      <c r="C21" s="410"/>
      <c r="D21" s="427"/>
      <c r="E21" s="428"/>
      <c r="F21" s="427"/>
      <c r="G21" s="428"/>
      <c r="H21" s="427"/>
      <c r="I21" s="428"/>
      <c r="J21" s="427"/>
      <c r="K21" s="428"/>
      <c r="L21" s="427"/>
      <c r="M21" s="428"/>
      <c r="N21" s="427"/>
      <c r="O21" s="428"/>
      <c r="P21" s="427"/>
      <c r="Q21" s="428"/>
      <c r="R21" s="427"/>
      <c r="S21" s="428"/>
      <c r="T21" s="427"/>
      <c r="U21" s="428"/>
      <c r="V21" s="427"/>
      <c r="W21" s="428"/>
      <c r="X21" s="427"/>
      <c r="Y21" s="428"/>
      <c r="Z21" s="427"/>
      <c r="AA21" s="426"/>
      <c r="AB21" s="641"/>
    </row>
    <row r="22" spans="1:28" s="188" customFormat="1">
      <c r="A22" s="416" t="s">
        <v>244</v>
      </c>
      <c r="B22" s="417"/>
      <c r="C22" s="437"/>
      <c r="D22" s="441">
        <v>0</v>
      </c>
      <c r="E22" s="442"/>
      <c r="F22" s="441">
        <v>0</v>
      </c>
      <c r="G22" s="442"/>
      <c r="H22" s="441">
        <v>0</v>
      </c>
      <c r="I22" s="442"/>
      <c r="J22" s="441">
        <v>5041</v>
      </c>
      <c r="K22" s="442"/>
      <c r="L22" s="441">
        <v>0</v>
      </c>
      <c r="M22" s="442"/>
      <c r="N22" s="441">
        <v>0</v>
      </c>
      <c r="O22" s="442"/>
      <c r="P22" s="441">
        <v>0</v>
      </c>
      <c r="Q22" s="442"/>
      <c r="R22" s="441">
        <v>0</v>
      </c>
      <c r="S22" s="442"/>
      <c r="T22" s="441">
        <v>0</v>
      </c>
      <c r="U22" s="442"/>
      <c r="V22" s="441">
        <v>5041</v>
      </c>
      <c r="W22" s="442"/>
      <c r="X22" s="441">
        <v>29</v>
      </c>
      <c r="Y22" s="442"/>
      <c r="Z22" s="441">
        <v>5070</v>
      </c>
      <c r="AA22" s="439"/>
      <c r="AB22" s="641"/>
    </row>
    <row r="23" spans="1:28" s="188" customFormat="1">
      <c r="A23" s="446" t="s">
        <v>147</v>
      </c>
      <c r="B23" s="447"/>
      <c r="C23" s="437"/>
      <c r="D23" s="441">
        <v>0</v>
      </c>
      <c r="E23" s="442"/>
      <c r="F23" s="441">
        <v>0</v>
      </c>
      <c r="G23" s="442"/>
      <c r="H23" s="441">
        <v>0</v>
      </c>
      <c r="I23" s="442"/>
      <c r="J23" s="441">
        <v>0</v>
      </c>
      <c r="K23" s="442"/>
      <c r="L23" s="441">
        <v>631</v>
      </c>
      <c r="M23" s="442"/>
      <c r="N23" s="441">
        <v>0</v>
      </c>
      <c r="O23" s="442"/>
      <c r="P23" s="441">
        <v>-7</v>
      </c>
      <c r="Q23" s="442"/>
      <c r="R23" s="441">
        <v>-49</v>
      </c>
      <c r="S23" s="442"/>
      <c r="T23" s="441">
        <v>58</v>
      </c>
      <c r="U23" s="442"/>
      <c r="V23" s="441">
        <v>633</v>
      </c>
      <c r="W23" s="442"/>
      <c r="X23" s="441">
        <v>-39</v>
      </c>
      <c r="Y23" s="442"/>
      <c r="Z23" s="441">
        <v>594</v>
      </c>
      <c r="AA23" s="439"/>
      <c r="AB23" s="641"/>
    </row>
    <row r="24" spans="1:28" s="188" customFormat="1">
      <c r="A24" s="454"/>
      <c r="B24" s="454"/>
      <c r="C24" s="433"/>
      <c r="D24" s="455">
        <f>SUM(D22:D23)</f>
        <v>0</v>
      </c>
      <c r="E24" s="453"/>
      <c r="F24" s="455">
        <f>SUM(F22:F23)</f>
        <v>0</v>
      </c>
      <c r="G24" s="453"/>
      <c r="H24" s="455">
        <f>SUM(H22:H23)</f>
        <v>0</v>
      </c>
      <c r="I24" s="453"/>
      <c r="J24" s="455">
        <f>SUM(J22:J23)</f>
        <v>5041</v>
      </c>
      <c r="K24" s="453"/>
      <c r="L24" s="455">
        <f>SUM(L22:L23)</f>
        <v>631</v>
      </c>
      <c r="M24" s="453"/>
      <c r="N24" s="455">
        <f>SUM(N22:N23)</f>
        <v>0</v>
      </c>
      <c r="O24" s="453"/>
      <c r="P24" s="455">
        <f>SUM(P22:P23)</f>
        <v>-7</v>
      </c>
      <c r="Q24" s="453"/>
      <c r="R24" s="455">
        <f>SUM(R22:R23)</f>
        <v>-49</v>
      </c>
      <c r="S24" s="453"/>
      <c r="T24" s="455">
        <f>SUM(T22:T23)</f>
        <v>58</v>
      </c>
      <c r="U24" s="453"/>
      <c r="V24" s="455">
        <f>SUM(V22:V23)</f>
        <v>5674</v>
      </c>
      <c r="W24" s="453"/>
      <c r="X24" s="455">
        <f>SUM(X22:X23)</f>
        <v>-10</v>
      </c>
      <c r="Y24" s="453"/>
      <c r="Z24" s="455">
        <f>SUM(Z22:Z23)</f>
        <v>5664</v>
      </c>
      <c r="AA24" s="436"/>
      <c r="AB24" s="641"/>
    </row>
    <row r="25" spans="1:28" s="188" customFormat="1" ht="14.25">
      <c r="A25" s="446" t="s">
        <v>204</v>
      </c>
      <c r="B25" s="447"/>
      <c r="C25" s="437"/>
      <c r="D25" s="441">
        <v>0</v>
      </c>
      <c r="E25" s="442"/>
      <c r="F25" s="441">
        <v>0</v>
      </c>
      <c r="G25" s="442"/>
      <c r="H25" s="441">
        <v>0</v>
      </c>
      <c r="I25" s="442"/>
      <c r="J25" s="441">
        <v>0</v>
      </c>
      <c r="K25" s="442"/>
      <c r="L25" s="441">
        <v>0</v>
      </c>
      <c r="M25" s="442"/>
      <c r="N25" s="441">
        <v>0</v>
      </c>
      <c r="O25" s="442"/>
      <c r="P25" s="441">
        <v>0</v>
      </c>
      <c r="Q25" s="442"/>
      <c r="R25" s="441">
        <v>58</v>
      </c>
      <c r="S25" s="442"/>
      <c r="T25" s="441">
        <v>564</v>
      </c>
      <c r="U25" s="442"/>
      <c r="V25" s="441">
        <v>622</v>
      </c>
      <c r="W25" s="442"/>
      <c r="X25" s="441">
        <v>-2658</v>
      </c>
      <c r="Y25" s="442"/>
      <c r="Z25" s="441">
        <v>-2036</v>
      </c>
      <c r="AA25" s="439"/>
      <c r="AB25" s="641"/>
    </row>
    <row r="26" spans="1:28" s="188" customFormat="1">
      <c r="A26" s="416" t="s">
        <v>143</v>
      </c>
      <c r="B26" s="447"/>
      <c r="C26" s="437"/>
      <c r="D26" s="441">
        <v>0</v>
      </c>
      <c r="E26" s="442"/>
      <c r="F26" s="441">
        <v>7</v>
      </c>
      <c r="G26" s="442"/>
      <c r="H26" s="441">
        <v>0</v>
      </c>
      <c r="I26" s="442"/>
      <c r="J26" s="441">
        <v>0</v>
      </c>
      <c r="K26" s="442"/>
      <c r="L26" s="441">
        <v>0</v>
      </c>
      <c r="M26" s="442"/>
      <c r="N26" s="441">
        <v>-2</v>
      </c>
      <c r="O26" s="442"/>
      <c r="P26" s="441">
        <v>0</v>
      </c>
      <c r="Q26" s="442"/>
      <c r="R26" s="441">
        <v>0</v>
      </c>
      <c r="S26" s="442"/>
      <c r="T26" s="441">
        <v>0</v>
      </c>
      <c r="U26" s="442"/>
      <c r="V26" s="441">
        <v>5</v>
      </c>
      <c r="W26" s="442"/>
      <c r="X26" s="441">
        <v>0</v>
      </c>
      <c r="Y26" s="442"/>
      <c r="Z26" s="441">
        <v>5</v>
      </c>
      <c r="AA26" s="439"/>
      <c r="AB26" s="641"/>
    </row>
    <row r="27" spans="1:28" s="188" customFormat="1" ht="12.6" customHeight="1">
      <c r="A27" s="638" t="s">
        <v>187</v>
      </c>
      <c r="B27" s="639"/>
      <c r="C27" s="625"/>
      <c r="AA27" s="439"/>
      <c r="AB27" s="641"/>
    </row>
    <row r="28" spans="1:28" s="188" customFormat="1">
      <c r="A28" s="638" t="s">
        <v>164</v>
      </c>
      <c r="B28" s="639"/>
      <c r="C28" s="625"/>
      <c r="D28" s="441">
        <v>0</v>
      </c>
      <c r="E28" s="441">
        <v>0</v>
      </c>
      <c r="F28" s="441">
        <v>0</v>
      </c>
      <c r="G28" s="441">
        <v>0</v>
      </c>
      <c r="H28" s="441">
        <v>0</v>
      </c>
      <c r="I28" s="441">
        <v>0</v>
      </c>
      <c r="J28" s="441">
        <v>-27</v>
      </c>
      <c r="K28" s="441">
        <v>0</v>
      </c>
      <c r="L28" s="441">
        <v>0</v>
      </c>
      <c r="M28" s="441">
        <v>0</v>
      </c>
      <c r="N28" s="441">
        <v>0</v>
      </c>
      <c r="O28" s="441">
        <v>0</v>
      </c>
      <c r="P28" s="441">
        <v>0</v>
      </c>
      <c r="Q28" s="441">
        <v>0</v>
      </c>
      <c r="R28" s="441">
        <v>0</v>
      </c>
      <c r="S28" s="441">
        <v>0</v>
      </c>
      <c r="T28" s="441">
        <v>0</v>
      </c>
      <c r="U28" s="441">
        <v>0</v>
      </c>
      <c r="V28" s="441">
        <v>-27</v>
      </c>
      <c r="W28" s="441">
        <v>0</v>
      </c>
      <c r="X28" s="441">
        <v>0</v>
      </c>
      <c r="Y28" s="441">
        <v>0</v>
      </c>
      <c r="Z28" s="441">
        <v>-27</v>
      </c>
      <c r="AA28" s="439"/>
      <c r="AB28" s="641"/>
    </row>
    <row r="29" spans="1:28" s="188" customFormat="1" ht="14.25">
      <c r="A29" s="638" t="s">
        <v>263</v>
      </c>
      <c r="B29" s="639"/>
      <c r="C29" s="540"/>
      <c r="D29" s="441">
        <v>0</v>
      </c>
      <c r="E29" s="442"/>
      <c r="F29" s="441">
        <v>-51</v>
      </c>
      <c r="G29" s="442"/>
      <c r="H29" s="441">
        <v>0</v>
      </c>
      <c r="I29" s="442"/>
      <c r="J29" s="441">
        <v>0</v>
      </c>
      <c r="K29" s="442"/>
      <c r="L29" s="441">
        <v>0</v>
      </c>
      <c r="M29" s="442"/>
      <c r="N29" s="441">
        <v>0</v>
      </c>
      <c r="O29" s="442"/>
      <c r="P29" s="441">
        <v>0</v>
      </c>
      <c r="Q29" s="442"/>
      <c r="R29" s="441">
        <v>0</v>
      </c>
      <c r="S29" s="442"/>
      <c r="T29" s="441">
        <v>0</v>
      </c>
      <c r="U29" s="442"/>
      <c r="V29" s="441">
        <v>-51</v>
      </c>
      <c r="W29" s="442"/>
      <c r="X29" s="441">
        <v>0</v>
      </c>
      <c r="Y29" s="442"/>
      <c r="Z29" s="441">
        <v>-51</v>
      </c>
      <c r="AA29" s="439"/>
      <c r="AB29" s="641"/>
    </row>
    <row r="30" spans="1:28" s="188" customFormat="1">
      <c r="A30" s="446" t="s">
        <v>145</v>
      </c>
      <c r="B30" s="417"/>
      <c r="C30" s="437"/>
      <c r="D30" s="441">
        <v>0</v>
      </c>
      <c r="E30" s="442"/>
      <c r="F30" s="441">
        <v>11</v>
      </c>
      <c r="G30" s="442"/>
      <c r="H30" s="441">
        <v>0</v>
      </c>
      <c r="I30" s="442"/>
      <c r="J30" s="441">
        <v>0</v>
      </c>
      <c r="K30" s="442"/>
      <c r="L30" s="441">
        <v>0</v>
      </c>
      <c r="M30" s="442"/>
      <c r="N30" s="441">
        <v>-11</v>
      </c>
      <c r="O30" s="442"/>
      <c r="P30" s="441">
        <v>0</v>
      </c>
      <c r="Q30" s="442"/>
      <c r="R30" s="441">
        <v>0</v>
      </c>
      <c r="S30" s="442"/>
      <c r="T30" s="441">
        <v>0</v>
      </c>
      <c r="U30" s="442"/>
      <c r="V30" s="441">
        <v>0</v>
      </c>
      <c r="W30" s="442"/>
      <c r="X30" s="441">
        <v>0</v>
      </c>
      <c r="Y30" s="442"/>
      <c r="Z30" s="441">
        <v>0</v>
      </c>
      <c r="AA30" s="439"/>
      <c r="AB30" s="641"/>
    </row>
    <row r="31" spans="1:28" s="196" customFormat="1" ht="14.25">
      <c r="A31" s="446" t="s">
        <v>205</v>
      </c>
      <c r="B31" s="447"/>
      <c r="C31" s="448"/>
      <c r="D31" s="441">
        <v>0</v>
      </c>
      <c r="E31" s="442"/>
      <c r="F31" s="441">
        <v>0</v>
      </c>
      <c r="G31" s="442"/>
      <c r="H31" s="441">
        <v>-62</v>
      </c>
      <c r="I31" s="442"/>
      <c r="J31" s="441">
        <v>0</v>
      </c>
      <c r="K31" s="442"/>
      <c r="L31" s="441">
        <v>0</v>
      </c>
      <c r="M31" s="442"/>
      <c r="N31" s="441">
        <v>62</v>
      </c>
      <c r="O31" s="442"/>
      <c r="P31" s="441">
        <v>0</v>
      </c>
      <c r="Q31" s="442"/>
      <c r="R31" s="441">
        <v>0</v>
      </c>
      <c r="S31" s="442"/>
      <c r="T31" s="441">
        <v>0</v>
      </c>
      <c r="U31" s="442"/>
      <c r="V31" s="441">
        <v>0</v>
      </c>
      <c r="W31" s="442"/>
      <c r="X31" s="441">
        <v>0</v>
      </c>
      <c r="Y31" s="442"/>
      <c r="Z31" s="441">
        <v>0</v>
      </c>
      <c r="AA31" s="439"/>
      <c r="AB31" s="641"/>
    </row>
    <row r="32" spans="1:28" s="196" customFormat="1">
      <c r="A32" s="429" t="s">
        <v>146</v>
      </c>
      <c r="B32" s="452"/>
      <c r="C32" s="456"/>
      <c r="D32" s="432">
        <v>0</v>
      </c>
      <c r="E32" s="431"/>
      <c r="F32" s="432">
        <v>0</v>
      </c>
      <c r="G32" s="431"/>
      <c r="H32" s="432">
        <v>0</v>
      </c>
      <c r="I32" s="431"/>
      <c r="J32" s="432">
        <v>0</v>
      </c>
      <c r="K32" s="431"/>
      <c r="L32" s="432">
        <v>0</v>
      </c>
      <c r="M32" s="431"/>
      <c r="N32" s="432">
        <v>13</v>
      </c>
      <c r="O32" s="431"/>
      <c r="P32" s="432">
        <v>0</v>
      </c>
      <c r="Q32" s="431"/>
      <c r="R32" s="432">
        <v>0</v>
      </c>
      <c r="S32" s="431"/>
      <c r="T32" s="432">
        <v>0</v>
      </c>
      <c r="U32" s="431"/>
      <c r="V32" s="441">
        <v>13</v>
      </c>
      <c r="W32" s="431"/>
      <c r="X32" s="432">
        <v>0</v>
      </c>
      <c r="Y32" s="431"/>
      <c r="Z32" s="432">
        <v>13</v>
      </c>
      <c r="AA32" s="430"/>
      <c r="AB32" s="641"/>
    </row>
    <row r="33" spans="1:28" s="206" customFormat="1" ht="16.5" customHeight="1" thickBot="1">
      <c r="A33" s="457" t="s">
        <v>192</v>
      </c>
      <c r="B33" s="458"/>
      <c r="C33" s="459"/>
      <c r="D33" s="460">
        <f>D20+SUM(D24:D32)</f>
        <v>347</v>
      </c>
      <c r="E33" s="461"/>
      <c r="F33" s="460">
        <f>F20+SUM(F24:F32)</f>
        <v>2643</v>
      </c>
      <c r="G33" s="461"/>
      <c r="H33" s="460">
        <f>H20+SUM(H24:H32)</f>
        <v>11</v>
      </c>
      <c r="I33" s="461"/>
      <c r="J33" s="460">
        <f>J20+SUM(J24:J32)</f>
        <v>-3984</v>
      </c>
      <c r="K33" s="461"/>
      <c r="L33" s="460">
        <f>L20+SUM(L24:L32)</f>
        <v>-2557</v>
      </c>
      <c r="M33" s="461"/>
      <c r="N33" s="460">
        <f>N20+SUM(N24:N32)</f>
        <v>475</v>
      </c>
      <c r="O33" s="461"/>
      <c r="P33" s="460">
        <f>P20+SUM(P24:P32)</f>
        <v>13</v>
      </c>
      <c r="Q33" s="461"/>
      <c r="R33" s="460">
        <f>R20+SUM(R24:R32)</f>
        <v>-22</v>
      </c>
      <c r="S33" s="461"/>
      <c r="T33" s="460">
        <f>T20+SUM(T24:T32)</f>
        <v>-15</v>
      </c>
      <c r="U33" s="461"/>
      <c r="V33" s="460">
        <f>V20+SUM(V24:V32)</f>
        <v>-3089</v>
      </c>
      <c r="W33" s="461"/>
      <c r="X33" s="460">
        <f>X20+SUM(X24:X32)</f>
        <v>0</v>
      </c>
      <c r="Y33" s="461"/>
      <c r="Z33" s="460">
        <f>Z20+SUM(Z24:Z32)</f>
        <v>-3089</v>
      </c>
      <c r="AA33" s="461"/>
      <c r="AB33" s="641"/>
    </row>
    <row r="34" spans="1:28" s="187" customFormat="1" ht="13.15" customHeight="1">
      <c r="A34" s="698" t="s">
        <v>206</v>
      </c>
      <c r="B34" s="698"/>
      <c r="C34" s="698"/>
      <c r="D34" s="698"/>
      <c r="E34" s="698"/>
      <c r="F34" s="698"/>
      <c r="G34" s="698"/>
      <c r="H34" s="698"/>
      <c r="I34" s="698"/>
      <c r="J34" s="698"/>
      <c r="K34" s="698"/>
      <c r="L34" s="698"/>
      <c r="M34" s="698"/>
      <c r="N34" s="698"/>
      <c r="O34" s="698"/>
      <c r="P34" s="698"/>
      <c r="Q34" s="698"/>
      <c r="R34" s="698"/>
      <c r="S34" s="698"/>
      <c r="T34" s="698"/>
      <c r="U34" s="698"/>
      <c r="V34" s="698"/>
      <c r="W34" s="698"/>
      <c r="X34" s="698"/>
      <c r="Y34" s="698"/>
      <c r="Z34" s="698"/>
      <c r="AA34" s="698"/>
      <c r="AB34" s="641"/>
    </row>
    <row r="35" spans="1:28" s="187" customFormat="1" ht="13.15" customHeight="1">
      <c r="A35" s="698" t="s">
        <v>207</v>
      </c>
      <c r="B35" s="698"/>
      <c r="C35" s="698"/>
      <c r="D35" s="698"/>
      <c r="E35" s="698"/>
      <c r="F35" s="698"/>
      <c r="G35" s="698"/>
      <c r="H35" s="698"/>
      <c r="I35" s="698"/>
      <c r="J35" s="698"/>
      <c r="K35" s="698"/>
      <c r="L35" s="698"/>
      <c r="M35" s="698"/>
      <c r="N35" s="698"/>
      <c r="O35" s="698"/>
      <c r="P35" s="698"/>
      <c r="Q35" s="698"/>
      <c r="R35" s="698"/>
      <c r="S35" s="698"/>
      <c r="T35" s="698"/>
      <c r="U35" s="698"/>
      <c r="V35" s="698"/>
      <c r="W35" s="698"/>
      <c r="X35" s="698"/>
      <c r="Y35" s="698"/>
      <c r="Z35" s="698"/>
      <c r="AA35" s="698"/>
      <c r="AB35" s="641"/>
    </row>
    <row r="36" spans="1:28" s="187" customFormat="1" ht="13.15" customHeight="1">
      <c r="A36" s="698" t="s">
        <v>208</v>
      </c>
      <c r="B36" s="698"/>
      <c r="C36" s="698"/>
      <c r="D36" s="698"/>
      <c r="E36" s="698"/>
      <c r="F36" s="698"/>
      <c r="G36" s="698"/>
      <c r="H36" s="698"/>
      <c r="I36" s="698"/>
      <c r="J36" s="698"/>
      <c r="K36" s="698"/>
      <c r="L36" s="698"/>
      <c r="M36" s="698"/>
      <c r="N36" s="698"/>
      <c r="O36" s="698"/>
      <c r="P36" s="698"/>
      <c r="Q36" s="698"/>
      <c r="R36" s="698"/>
      <c r="S36" s="698"/>
      <c r="T36" s="698"/>
      <c r="U36" s="698"/>
      <c r="V36" s="698"/>
      <c r="W36" s="698"/>
      <c r="X36" s="698"/>
      <c r="Y36" s="698"/>
      <c r="Z36" s="698"/>
      <c r="AA36" s="698"/>
      <c r="AB36" s="641"/>
    </row>
    <row r="37" spans="1:28" s="187" customFormat="1" ht="39.75" customHeight="1">
      <c r="A37" s="698" t="s">
        <v>269</v>
      </c>
      <c r="B37" s="698"/>
      <c r="C37" s="698"/>
      <c r="D37" s="698"/>
      <c r="E37" s="698"/>
      <c r="F37" s="698"/>
      <c r="G37" s="698"/>
      <c r="H37" s="698"/>
      <c r="I37" s="698"/>
      <c r="J37" s="698"/>
      <c r="K37" s="698"/>
      <c r="L37" s="698"/>
      <c r="M37" s="698"/>
      <c r="N37" s="698"/>
      <c r="O37" s="698"/>
      <c r="P37" s="698"/>
      <c r="Q37" s="698"/>
      <c r="R37" s="698"/>
      <c r="S37" s="698"/>
      <c r="T37" s="698"/>
      <c r="U37" s="698"/>
      <c r="V37" s="698"/>
      <c r="W37" s="698"/>
      <c r="X37" s="698"/>
      <c r="Y37" s="698"/>
      <c r="Z37" s="698"/>
      <c r="AA37" s="698"/>
      <c r="AB37" s="641"/>
    </row>
    <row r="38" spans="1:28" s="187" customFormat="1">
      <c r="A38" s="698" t="s">
        <v>252</v>
      </c>
      <c r="B38" s="698"/>
      <c r="C38" s="698"/>
      <c r="D38" s="698"/>
      <c r="E38" s="698"/>
      <c r="F38" s="698"/>
      <c r="G38" s="698"/>
      <c r="H38" s="698"/>
      <c r="I38" s="698"/>
      <c r="J38" s="698"/>
      <c r="K38" s="698"/>
      <c r="L38" s="698"/>
      <c r="M38" s="698"/>
      <c r="N38" s="698"/>
      <c r="O38" s="698"/>
      <c r="P38" s="698"/>
      <c r="Q38" s="698"/>
      <c r="R38" s="698"/>
      <c r="S38" s="698"/>
      <c r="T38" s="698"/>
      <c r="U38" s="698"/>
      <c r="V38" s="698"/>
      <c r="W38" s="698"/>
      <c r="X38" s="698"/>
      <c r="Y38" s="698"/>
      <c r="Z38" s="698"/>
      <c r="AA38" s="698"/>
      <c r="AB38" s="641"/>
    </row>
    <row r="39" spans="1:28" ht="16.899999999999999" customHeight="1">
      <c r="A39" s="706"/>
      <c r="B39" s="706"/>
      <c r="C39" s="706"/>
      <c r="D39" s="706"/>
      <c r="E39" s="706"/>
      <c r="F39" s="706"/>
      <c r="G39" s="706"/>
      <c r="H39" s="706"/>
      <c r="I39" s="706"/>
      <c r="J39" s="706"/>
      <c r="K39" s="706"/>
      <c r="L39" s="706"/>
      <c r="M39" s="706"/>
      <c r="N39" s="706"/>
      <c r="O39" s="706"/>
      <c r="P39" s="706"/>
      <c r="Q39" s="706"/>
      <c r="R39" s="706"/>
      <c r="S39" s="706"/>
      <c r="T39" s="706"/>
      <c r="U39" s="706"/>
      <c r="V39" s="706"/>
      <c r="W39" s="706"/>
      <c r="X39" s="706"/>
      <c r="Y39" s="706"/>
      <c r="Z39" s="706"/>
      <c r="AA39" s="706"/>
      <c r="AB39" s="641"/>
    </row>
    <row r="40" spans="1:28" ht="13.5" customHeight="1">
      <c r="A40" s="701" t="s">
        <v>93</v>
      </c>
      <c r="B40" s="701"/>
      <c r="C40" s="701"/>
      <c r="D40" s="701"/>
      <c r="E40" s="701"/>
      <c r="F40" s="701"/>
      <c r="G40" s="701"/>
      <c r="H40" s="701"/>
      <c r="I40" s="701"/>
      <c r="J40" s="701"/>
      <c r="K40" s="701"/>
      <c r="L40" s="701"/>
      <c r="M40" s="701"/>
      <c r="N40" s="701"/>
      <c r="O40" s="701"/>
      <c r="P40" s="701"/>
      <c r="Q40" s="701"/>
      <c r="R40" s="701"/>
      <c r="S40" s="701"/>
      <c r="T40" s="701"/>
      <c r="U40" s="701"/>
      <c r="V40" s="701"/>
      <c r="W40" s="701"/>
      <c r="X40" s="701"/>
      <c r="Y40" s="701"/>
      <c r="Z40" s="701"/>
      <c r="AA40" s="409"/>
      <c r="AB40" s="641"/>
    </row>
    <row r="41" spans="1:28" ht="15" customHeight="1">
      <c r="A41" s="409"/>
      <c r="B41" s="409"/>
      <c r="C41" s="409"/>
      <c r="D41" s="409"/>
      <c r="E41" s="409"/>
      <c r="F41" s="409"/>
      <c r="G41" s="409"/>
      <c r="H41" s="409"/>
      <c r="I41" s="409"/>
      <c r="J41" s="409"/>
      <c r="K41" s="409"/>
      <c r="L41" s="409"/>
      <c r="M41" s="409"/>
      <c r="N41" s="409"/>
      <c r="O41" s="409"/>
      <c r="P41" s="409"/>
      <c r="Q41" s="409"/>
      <c r="R41" s="409"/>
      <c r="S41" s="409"/>
      <c r="T41" s="409"/>
      <c r="U41" s="409"/>
      <c r="V41" s="409"/>
      <c r="W41" s="409"/>
      <c r="X41" s="409"/>
      <c r="Y41" s="409"/>
      <c r="Z41" s="409"/>
      <c r="AA41" s="409"/>
    </row>
    <row r="42" spans="1:28" ht="15" customHeight="1"/>
    <row r="43" spans="1:28" ht="15" customHeight="1"/>
    <row r="44" spans="1:28" ht="15" customHeight="1"/>
    <row r="45" spans="1:28" ht="15" customHeight="1"/>
    <row r="46" spans="1:28" ht="15" customHeight="1"/>
    <row r="47" spans="1:28" ht="15" customHeight="1"/>
    <row r="48" spans="1:28"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sheetData>
  <mergeCells count="27">
    <mergeCell ref="A40:Z40"/>
    <mergeCell ref="W7:X7"/>
    <mergeCell ref="Y7:Z7"/>
    <mergeCell ref="C7:D7"/>
    <mergeCell ref="E7:F7"/>
    <mergeCell ref="I7:J7"/>
    <mergeCell ref="K7:L7"/>
    <mergeCell ref="M7:N7"/>
    <mergeCell ref="O7:P7"/>
    <mergeCell ref="Q7:R7"/>
    <mergeCell ref="S7:T7"/>
    <mergeCell ref="U7:V7"/>
    <mergeCell ref="G7:H7"/>
    <mergeCell ref="A37:AA37"/>
    <mergeCell ref="A38:AA38"/>
    <mergeCell ref="A39:AA39"/>
    <mergeCell ref="A1:F1"/>
    <mergeCell ref="A2:N2"/>
    <mergeCell ref="A3:F3"/>
    <mergeCell ref="A4:F4"/>
    <mergeCell ref="C5:V5"/>
    <mergeCell ref="A35:AA35"/>
    <mergeCell ref="A36:AA36"/>
    <mergeCell ref="A34:AA34"/>
    <mergeCell ref="J6:L6"/>
    <mergeCell ref="O6:T6"/>
    <mergeCell ref="C6:H6"/>
  </mergeCells>
  <pageMargins left="0.70866141732283505" right="0.70866141732283505" top="0.74803149606299202" bottom="0.74803149606299202" header="0.31496062992126" footer="0.31496062992126"/>
  <pageSetup scale="70" orientation="landscape" r:id="rId1"/>
  <ignoredErrors>
    <ignoredError sqref="Y20 I33 Y23 W23 W22 Y33 W26 E33 W31:Y31 K33 M33 O33 Q33 U33 W33 Y22 Y26" emptyCellReference="1"/>
    <ignoredError sqref="W12 Y12" 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pageSetUpPr fitToPage="1"/>
  </sheetPr>
  <dimension ref="A1:Z68"/>
  <sheetViews>
    <sheetView showGridLines="0" view="pageBreakPreview" zoomScale="130" zoomScaleNormal="100" zoomScaleSheetLayoutView="130" workbookViewId="0">
      <selection activeCell="H29" sqref="H29"/>
    </sheetView>
  </sheetViews>
  <sheetFormatPr defaultColWidth="21.5" defaultRowHeight="12.75"/>
  <cols>
    <col min="1" max="1" width="2.1640625" customWidth="1"/>
    <col min="2" max="2" width="73.83203125" style="119" customWidth="1"/>
    <col min="3" max="3" width="34" style="133" customWidth="1"/>
    <col min="4" max="4" width="11.83203125" style="133" customWidth="1"/>
    <col min="5" max="5" width="2.5" style="119" customWidth="1"/>
    <col min="6" max="6" width="9.33203125" customWidth="1"/>
    <col min="7" max="7" width="1.6640625" customWidth="1"/>
  </cols>
  <sheetData>
    <row r="1" spans="1:26" s="188" customFormat="1" ht="12">
      <c r="A1" s="709" t="s">
        <v>0</v>
      </c>
      <c r="B1" s="709"/>
      <c r="C1" s="709"/>
      <c r="D1" s="709"/>
      <c r="E1" s="709"/>
      <c r="F1" s="709"/>
      <c r="H1" s="641"/>
      <c r="M1" s="189"/>
      <c r="N1" s="189"/>
      <c r="O1" s="189"/>
      <c r="P1" s="189"/>
      <c r="Q1" s="189"/>
      <c r="R1" s="189"/>
      <c r="S1" s="189"/>
      <c r="T1" s="189"/>
      <c r="U1" s="189"/>
      <c r="V1" s="189"/>
      <c r="W1" s="189"/>
      <c r="X1" s="189"/>
      <c r="Y1" s="189"/>
      <c r="Z1" s="189"/>
    </row>
    <row r="2" spans="1:26" s="188" customFormat="1" ht="12">
      <c r="A2" s="709" t="s">
        <v>1</v>
      </c>
      <c r="B2" s="709"/>
      <c r="C2" s="709"/>
      <c r="D2" s="709"/>
      <c r="E2" s="709"/>
      <c r="F2" s="709"/>
      <c r="G2" s="709"/>
      <c r="H2" s="709"/>
      <c r="I2" s="709"/>
      <c r="J2" s="709"/>
      <c r="K2" s="709"/>
      <c r="L2" s="709"/>
      <c r="M2" s="709"/>
      <c r="N2" s="709"/>
      <c r="O2" s="189"/>
      <c r="P2" s="189"/>
      <c r="Q2" s="189"/>
      <c r="R2" s="189"/>
      <c r="S2" s="189"/>
      <c r="T2" s="189"/>
      <c r="U2" s="189"/>
      <c r="V2" s="189"/>
      <c r="W2" s="189"/>
      <c r="X2" s="189"/>
      <c r="Y2" s="189"/>
      <c r="Z2" s="189"/>
    </row>
    <row r="3" spans="1:26" s="188" customFormat="1" ht="12">
      <c r="A3" s="710" t="s">
        <v>92</v>
      </c>
      <c r="B3" s="710"/>
      <c r="C3" s="710"/>
      <c r="D3" s="710"/>
      <c r="E3" s="710"/>
      <c r="F3" s="710"/>
      <c r="H3" s="641"/>
      <c r="M3" s="189"/>
      <c r="N3" s="189"/>
      <c r="O3" s="189"/>
      <c r="P3" s="189"/>
      <c r="Q3" s="189"/>
      <c r="R3" s="189"/>
      <c r="S3" s="189"/>
      <c r="T3" s="189"/>
      <c r="U3" s="189"/>
      <c r="V3" s="189"/>
      <c r="W3" s="189"/>
      <c r="X3" s="189"/>
      <c r="Y3" s="189"/>
      <c r="Z3" s="189"/>
    </row>
    <row r="4" spans="1:26" s="188" customFormat="1" ht="12">
      <c r="A4" s="710" t="s">
        <v>2</v>
      </c>
      <c r="B4" s="710"/>
      <c r="C4" s="710"/>
      <c r="D4" s="710"/>
      <c r="E4" s="710"/>
      <c r="F4" s="710"/>
      <c r="H4" s="641"/>
      <c r="M4" s="189"/>
      <c r="N4" s="189"/>
      <c r="O4" s="189"/>
      <c r="P4" s="189"/>
      <c r="Q4" s="189"/>
      <c r="R4" s="189"/>
      <c r="S4" s="189"/>
      <c r="T4" s="189"/>
      <c r="U4" s="189"/>
      <c r="V4" s="189"/>
      <c r="W4" s="189"/>
      <c r="X4" s="189"/>
      <c r="Y4" s="189"/>
      <c r="Z4" s="189"/>
    </row>
    <row r="5" spans="1:26" s="198" customFormat="1" ht="6.75" customHeight="1">
      <c r="A5" s="170"/>
      <c r="B5" s="170"/>
      <c r="C5" s="402"/>
      <c r="D5" s="301"/>
      <c r="E5" s="403"/>
      <c r="F5" s="403"/>
      <c r="G5" s="403"/>
      <c r="H5" s="641"/>
    </row>
    <row r="6" spans="1:26" s="198" customFormat="1" ht="11.25" customHeight="1">
      <c r="A6" s="311"/>
      <c r="B6" s="311"/>
      <c r="C6" s="312" t="s">
        <v>3</v>
      </c>
      <c r="D6" s="300">
        <v>2021</v>
      </c>
      <c r="E6" s="301"/>
      <c r="F6" s="301">
        <v>2020</v>
      </c>
      <c r="G6" s="301"/>
      <c r="H6" s="641"/>
    </row>
    <row r="7" spans="1:26" s="397" customFormat="1" ht="2.25" customHeight="1" thickBot="1">
      <c r="A7" s="404"/>
      <c r="B7" s="404"/>
      <c r="C7" s="405"/>
      <c r="D7" s="406"/>
      <c r="E7" s="406"/>
      <c r="F7" s="483"/>
      <c r="G7" s="406"/>
      <c r="H7" s="641"/>
    </row>
    <row r="8" spans="1:26" s="210" customFormat="1" ht="12">
      <c r="A8" s="398" t="s">
        <v>4</v>
      </c>
      <c r="B8" s="399"/>
      <c r="C8" s="400"/>
      <c r="D8" s="568"/>
      <c r="E8" s="569"/>
      <c r="F8" s="570"/>
      <c r="G8" s="401"/>
      <c r="H8" s="641"/>
    </row>
    <row r="9" spans="1:26" s="210" customFormat="1" ht="12">
      <c r="A9" s="375" t="s">
        <v>152</v>
      </c>
      <c r="B9" s="214"/>
      <c r="C9" s="218"/>
      <c r="D9" s="571">
        <v>-249</v>
      </c>
      <c r="E9" s="572"/>
      <c r="F9" s="573">
        <v>-170</v>
      </c>
      <c r="G9" s="219"/>
      <c r="H9" s="641"/>
    </row>
    <row r="10" spans="1:26" s="210" customFormat="1" ht="12">
      <c r="A10" s="375" t="s">
        <v>171</v>
      </c>
      <c r="B10" s="214"/>
      <c r="C10" s="218"/>
      <c r="D10" s="646">
        <v>5319</v>
      </c>
      <c r="E10" s="572"/>
      <c r="F10" s="647">
        <v>-398</v>
      </c>
      <c r="G10" s="219"/>
      <c r="H10" s="641"/>
    </row>
    <row r="11" spans="1:26" s="210" customFormat="1" ht="12">
      <c r="A11" s="375" t="s">
        <v>5</v>
      </c>
      <c r="B11" s="214"/>
      <c r="C11" s="218"/>
      <c r="D11" s="574"/>
      <c r="E11" s="575"/>
      <c r="F11" s="576"/>
      <c r="G11" s="220"/>
      <c r="H11" s="641"/>
    </row>
    <row r="12" spans="1:26" s="198" customFormat="1" ht="13.5">
      <c r="B12" s="184" t="s">
        <v>166</v>
      </c>
      <c r="C12" s="145" t="s">
        <v>238</v>
      </c>
      <c r="D12" s="574">
        <v>417</v>
      </c>
      <c r="E12" s="577"/>
      <c r="F12" s="576">
        <v>510</v>
      </c>
      <c r="G12" s="199"/>
      <c r="H12" s="641"/>
    </row>
    <row r="13" spans="1:26" s="198" customFormat="1" ht="12">
      <c r="B13" s="184" t="s">
        <v>253</v>
      </c>
      <c r="C13" s="145" t="s">
        <v>255</v>
      </c>
      <c r="D13" s="574">
        <v>3</v>
      </c>
      <c r="E13" s="577"/>
      <c r="F13" s="576">
        <v>42</v>
      </c>
      <c r="G13" s="199"/>
      <c r="H13" s="641"/>
    </row>
    <row r="14" spans="1:26" s="198" customFormat="1" ht="12">
      <c r="B14" s="184" t="s">
        <v>268</v>
      </c>
      <c r="C14" s="145">
        <v>10</v>
      </c>
      <c r="D14" s="574">
        <v>-125</v>
      </c>
      <c r="E14" s="577"/>
      <c r="F14" s="576">
        <v>32</v>
      </c>
      <c r="G14" s="199"/>
      <c r="H14" s="641"/>
    </row>
    <row r="15" spans="1:26" s="198" customFormat="1" ht="12">
      <c r="B15" s="184" t="s">
        <v>221</v>
      </c>
      <c r="C15" s="145">
        <v>6</v>
      </c>
      <c r="D15" s="574">
        <v>1</v>
      </c>
      <c r="E15" s="577"/>
      <c r="F15" s="576">
        <v>-3</v>
      </c>
      <c r="G15" s="199"/>
      <c r="H15" s="641"/>
    </row>
    <row r="16" spans="1:26" s="198" customFormat="1" ht="12">
      <c r="B16" s="184" t="s">
        <v>222</v>
      </c>
      <c r="C16" s="145" t="s">
        <v>243</v>
      </c>
      <c r="D16" s="574">
        <v>-5334</v>
      </c>
      <c r="E16" s="577"/>
      <c r="F16" s="576">
        <v>-1286</v>
      </c>
      <c r="G16" s="199"/>
      <c r="H16" s="641"/>
    </row>
    <row r="17" spans="1:8" s="198" customFormat="1" ht="12">
      <c r="B17" s="184" t="s">
        <v>96</v>
      </c>
      <c r="C17" s="145"/>
      <c r="D17" s="574">
        <v>0</v>
      </c>
      <c r="E17" s="577"/>
      <c r="F17" s="576">
        <v>-110</v>
      </c>
      <c r="G17" s="199"/>
      <c r="H17" s="641"/>
    </row>
    <row r="18" spans="1:8" s="198" customFormat="1" ht="12">
      <c r="B18" s="184" t="s">
        <v>113</v>
      </c>
      <c r="C18" s="145">
        <v>30</v>
      </c>
      <c r="D18" s="574">
        <v>14</v>
      </c>
      <c r="E18" s="577"/>
      <c r="F18" s="576">
        <v>26</v>
      </c>
      <c r="G18" s="199"/>
      <c r="H18" s="641"/>
    </row>
    <row r="19" spans="1:8" s="198" customFormat="1" ht="12">
      <c r="B19" s="184" t="s">
        <v>7</v>
      </c>
      <c r="C19" s="200" t="s">
        <v>239</v>
      </c>
      <c r="D19" s="574">
        <v>212</v>
      </c>
      <c r="E19" s="577"/>
      <c r="F19" s="576">
        <v>0</v>
      </c>
      <c r="G19" s="199"/>
      <c r="H19" s="641"/>
    </row>
    <row r="20" spans="1:8" s="210" customFormat="1" ht="12">
      <c r="A20" s="375" t="s">
        <v>118</v>
      </c>
      <c r="B20" s="214"/>
      <c r="C20" s="217"/>
      <c r="D20" s="574">
        <v>0</v>
      </c>
      <c r="E20" s="577"/>
      <c r="F20" s="576">
        <v>52</v>
      </c>
      <c r="G20" s="216"/>
      <c r="H20" s="641"/>
    </row>
    <row r="21" spans="1:8" s="210" customFormat="1" ht="12">
      <c r="A21" s="376" t="s">
        <v>8</v>
      </c>
      <c r="B21" s="373"/>
      <c r="C21" s="215">
        <v>31</v>
      </c>
      <c r="D21" s="574">
        <v>-547</v>
      </c>
      <c r="E21" s="577"/>
      <c r="F21" s="576">
        <v>-1516</v>
      </c>
      <c r="G21" s="216"/>
      <c r="H21" s="641"/>
    </row>
    <row r="22" spans="1:8" s="210" customFormat="1" ht="12">
      <c r="A22" s="377" t="s">
        <v>223</v>
      </c>
      <c r="B22" s="207"/>
      <c r="C22" s="208"/>
      <c r="D22" s="578">
        <f>SUM(D9:D21)</f>
        <v>-289</v>
      </c>
      <c r="E22" s="579"/>
      <c r="F22" s="580">
        <f>SUM(F9:F21)</f>
        <v>-2821</v>
      </c>
      <c r="G22" s="209"/>
      <c r="H22" s="641"/>
    </row>
    <row r="23" spans="1:8" s="210" customFormat="1" ht="12">
      <c r="A23" s="563" t="s">
        <v>224</v>
      </c>
      <c r="B23" s="207"/>
      <c r="C23" s="208"/>
      <c r="D23" s="578">
        <v>-621</v>
      </c>
      <c r="E23" s="579"/>
      <c r="F23" s="580">
        <v>-1149</v>
      </c>
      <c r="G23" s="224"/>
      <c r="H23" s="641"/>
    </row>
    <row r="24" spans="1:8" s="210" customFormat="1" ht="12">
      <c r="A24" s="377" t="s">
        <v>266</v>
      </c>
      <c r="B24" s="207"/>
      <c r="C24" s="208"/>
      <c r="D24" s="578">
        <v>332</v>
      </c>
      <c r="E24" s="579"/>
      <c r="F24" s="580">
        <v>-1672</v>
      </c>
      <c r="G24" s="224"/>
      <c r="H24" s="641"/>
    </row>
    <row r="25" spans="1:8" s="210" customFormat="1" ht="12">
      <c r="A25" s="374" t="s">
        <v>9</v>
      </c>
      <c r="B25" s="211"/>
      <c r="C25" s="212"/>
      <c r="D25" s="581"/>
      <c r="E25" s="582"/>
      <c r="F25" s="583"/>
      <c r="G25" s="213"/>
      <c r="H25" s="641"/>
    </row>
    <row r="26" spans="1:8" s="210" customFormat="1" ht="12">
      <c r="A26" s="375" t="s">
        <v>10</v>
      </c>
      <c r="B26" s="214"/>
      <c r="C26" s="217"/>
      <c r="D26" s="584">
        <v>-237</v>
      </c>
      <c r="E26" s="577"/>
      <c r="F26" s="585">
        <v>-364</v>
      </c>
      <c r="G26" s="216"/>
      <c r="H26" s="641"/>
    </row>
    <row r="27" spans="1:8" s="210" customFormat="1" ht="12">
      <c r="A27" s="375" t="s">
        <v>119</v>
      </c>
      <c r="B27" s="214"/>
      <c r="C27" s="217"/>
      <c r="D27" s="584">
        <v>5</v>
      </c>
      <c r="E27" s="577"/>
      <c r="F27" s="585">
        <v>10</v>
      </c>
      <c r="G27" s="216"/>
      <c r="H27" s="641"/>
    </row>
    <row r="28" spans="1:8" s="210" customFormat="1" ht="12">
      <c r="A28" s="375" t="s">
        <v>225</v>
      </c>
      <c r="B28" s="214"/>
      <c r="C28" s="215">
        <v>28</v>
      </c>
      <c r="D28" s="584">
        <v>611</v>
      </c>
      <c r="E28" s="577"/>
      <c r="F28" s="585">
        <v>0</v>
      </c>
      <c r="G28" s="216"/>
      <c r="H28" s="641"/>
    </row>
    <row r="29" spans="1:8" s="210" customFormat="1" ht="12">
      <c r="A29" s="375" t="s">
        <v>226</v>
      </c>
      <c r="B29" s="214"/>
      <c r="C29" s="215">
        <v>28</v>
      </c>
      <c r="D29" s="584">
        <v>-279</v>
      </c>
      <c r="E29" s="577"/>
      <c r="F29" s="585">
        <v>0</v>
      </c>
      <c r="G29" s="216"/>
      <c r="H29" s="641"/>
    </row>
    <row r="30" spans="1:8" s="210" customFormat="1" ht="12">
      <c r="A30" s="375" t="s">
        <v>150</v>
      </c>
      <c r="B30" s="214"/>
      <c r="C30" s="215">
        <v>28</v>
      </c>
      <c r="D30" s="584">
        <v>0</v>
      </c>
      <c r="E30" s="577"/>
      <c r="F30" s="585">
        <v>-100</v>
      </c>
      <c r="G30" s="216"/>
      <c r="H30" s="641"/>
    </row>
    <row r="31" spans="1:8" s="210" customFormat="1" ht="12">
      <c r="A31" s="375" t="s">
        <v>167</v>
      </c>
      <c r="B31" s="214"/>
      <c r="C31" s="215">
        <v>28</v>
      </c>
      <c r="D31" s="584">
        <v>2868</v>
      </c>
      <c r="E31" s="577"/>
      <c r="F31" s="585">
        <v>1385</v>
      </c>
      <c r="G31" s="216"/>
      <c r="H31" s="641"/>
    </row>
    <row r="32" spans="1:8" s="210" customFormat="1" ht="12">
      <c r="A32" s="375" t="s">
        <v>227</v>
      </c>
      <c r="B32" s="214"/>
      <c r="C32" s="215">
        <v>18</v>
      </c>
      <c r="D32" s="584">
        <v>-459</v>
      </c>
      <c r="E32" s="577"/>
      <c r="F32" s="585">
        <v>0</v>
      </c>
      <c r="G32" s="216"/>
      <c r="H32" s="641"/>
    </row>
    <row r="33" spans="1:8" s="210" customFormat="1" ht="12">
      <c r="A33" s="375" t="s">
        <v>11</v>
      </c>
      <c r="B33" s="214"/>
      <c r="C33" s="215"/>
      <c r="D33" s="584">
        <v>-9</v>
      </c>
      <c r="E33" s="577"/>
      <c r="F33" s="585">
        <v>36</v>
      </c>
      <c r="G33" s="216"/>
      <c r="H33" s="641"/>
    </row>
    <row r="34" spans="1:8" s="210" customFormat="1" ht="12">
      <c r="A34" s="377" t="s">
        <v>228</v>
      </c>
      <c r="B34" s="207"/>
      <c r="C34" s="208"/>
      <c r="D34" s="578">
        <f>SUM(D26:D33)</f>
        <v>2500</v>
      </c>
      <c r="E34" s="579"/>
      <c r="F34" s="580">
        <f>SUM(F26:F33)</f>
        <v>967</v>
      </c>
      <c r="G34" s="209"/>
      <c r="H34" s="641"/>
    </row>
    <row r="35" spans="1:8" s="210" customFormat="1" ht="12">
      <c r="A35" s="563" t="s">
        <v>229</v>
      </c>
      <c r="B35" s="207"/>
      <c r="C35" s="208"/>
      <c r="D35" s="578">
        <v>2589</v>
      </c>
      <c r="E35" s="579"/>
      <c r="F35" s="580">
        <v>-137</v>
      </c>
      <c r="G35" s="224"/>
      <c r="H35" s="641"/>
    </row>
    <row r="36" spans="1:8" s="210" customFormat="1" ht="12">
      <c r="A36" s="377" t="s">
        <v>265</v>
      </c>
      <c r="B36" s="207"/>
      <c r="C36" s="208"/>
      <c r="D36" s="578">
        <v>-89</v>
      </c>
      <c r="E36" s="579"/>
      <c r="F36" s="580">
        <v>1104</v>
      </c>
      <c r="G36" s="224"/>
      <c r="H36" s="641"/>
    </row>
    <row r="37" spans="1:8" s="210" customFormat="1" ht="12">
      <c r="A37" s="374" t="s">
        <v>12</v>
      </c>
      <c r="B37" s="211"/>
      <c r="C37" s="212"/>
      <c r="D37" s="581"/>
      <c r="E37" s="582"/>
      <c r="F37" s="583"/>
      <c r="G37" s="213"/>
      <c r="H37" s="641"/>
    </row>
    <row r="38" spans="1:8" s="210" customFormat="1" ht="12">
      <c r="A38" s="375" t="s">
        <v>13</v>
      </c>
      <c r="B38" s="214"/>
      <c r="C38" s="215">
        <v>27</v>
      </c>
      <c r="D38" s="584">
        <v>2180</v>
      </c>
      <c r="E38" s="577"/>
      <c r="F38" s="585">
        <v>707</v>
      </c>
      <c r="G38" s="216"/>
      <c r="H38" s="641"/>
    </row>
    <row r="39" spans="1:8" s="210" customFormat="1" ht="12">
      <c r="A39" s="375" t="s">
        <v>14</v>
      </c>
      <c r="B39" s="214"/>
      <c r="C39" s="215">
        <v>27</v>
      </c>
      <c r="D39" s="584">
        <v>-5421</v>
      </c>
      <c r="E39" s="577"/>
      <c r="F39" s="585">
        <v>-8</v>
      </c>
      <c r="G39" s="216"/>
      <c r="H39" s="641"/>
    </row>
    <row r="40" spans="1:8" s="210" customFormat="1" ht="12.95" customHeight="1">
      <c r="A40" s="375" t="s">
        <v>230</v>
      </c>
      <c r="B40" s="214"/>
      <c r="C40" s="215">
        <v>28</v>
      </c>
      <c r="D40" s="584">
        <v>365</v>
      </c>
      <c r="E40" s="577"/>
      <c r="F40" s="585">
        <v>742</v>
      </c>
      <c r="G40" s="216"/>
      <c r="H40" s="641"/>
    </row>
    <row r="41" spans="1:8" s="210" customFormat="1" ht="13.5">
      <c r="A41" s="567" t="s">
        <v>231</v>
      </c>
      <c r="B41" s="566"/>
      <c r="C41" s="215"/>
      <c r="D41" s="584">
        <v>-24</v>
      </c>
      <c r="E41" s="577"/>
      <c r="F41" s="585">
        <v>-93</v>
      </c>
      <c r="G41" s="216"/>
      <c r="H41" s="641"/>
    </row>
    <row r="42" spans="1:8" s="210" customFormat="1" ht="12">
      <c r="A42" s="375" t="s">
        <v>240</v>
      </c>
      <c r="B42" s="214"/>
      <c r="C42" s="215">
        <v>29</v>
      </c>
      <c r="D42" s="584">
        <v>-20</v>
      </c>
      <c r="E42" s="577"/>
      <c r="F42" s="585">
        <v>-19</v>
      </c>
      <c r="G42" s="216"/>
      <c r="H42" s="641"/>
    </row>
    <row r="43" spans="1:8" s="210" customFormat="1" ht="12">
      <c r="A43" s="375" t="s">
        <v>241</v>
      </c>
      <c r="B43" s="214"/>
      <c r="C43" s="215"/>
      <c r="D43" s="584">
        <v>5</v>
      </c>
      <c r="E43" s="577"/>
      <c r="F43" s="585">
        <v>0</v>
      </c>
      <c r="G43" s="216"/>
      <c r="H43" s="641"/>
    </row>
    <row r="44" spans="1:8" s="210" customFormat="1" ht="12">
      <c r="A44" s="375" t="s">
        <v>140</v>
      </c>
      <c r="B44" s="214"/>
      <c r="C44" s="215"/>
      <c r="D44" s="584">
        <v>0</v>
      </c>
      <c r="E44" s="577"/>
      <c r="F44" s="585">
        <v>386</v>
      </c>
      <c r="G44" s="216"/>
      <c r="H44" s="641"/>
    </row>
    <row r="45" spans="1:8" s="210" customFormat="1" ht="12">
      <c r="A45" s="375" t="s">
        <v>108</v>
      </c>
      <c r="B45" s="214"/>
      <c r="C45" s="217"/>
      <c r="D45" s="584">
        <v>0</v>
      </c>
      <c r="E45" s="577"/>
      <c r="F45" s="585">
        <v>-2</v>
      </c>
      <c r="G45" s="216"/>
      <c r="H45" s="641"/>
    </row>
    <row r="46" spans="1:8" s="210" customFormat="1" ht="12">
      <c r="A46" s="375" t="s">
        <v>232</v>
      </c>
      <c r="B46" s="214"/>
      <c r="C46" s="215">
        <v>29</v>
      </c>
      <c r="D46" s="584">
        <v>-51</v>
      </c>
      <c r="E46" s="577"/>
      <c r="F46" s="585">
        <v>0</v>
      </c>
      <c r="G46" s="216"/>
      <c r="H46" s="641"/>
    </row>
    <row r="47" spans="1:8" s="210" customFormat="1" ht="12">
      <c r="A47" s="376" t="s">
        <v>11</v>
      </c>
      <c r="B47" s="373"/>
      <c r="C47" s="217"/>
      <c r="D47" s="584">
        <v>1</v>
      </c>
      <c r="E47" s="577"/>
      <c r="F47" s="585">
        <v>0</v>
      </c>
      <c r="G47" s="216"/>
      <c r="H47" s="641"/>
    </row>
    <row r="48" spans="1:8" s="210" customFormat="1" ht="12">
      <c r="A48" s="377" t="s">
        <v>233</v>
      </c>
      <c r="B48" s="207"/>
      <c r="C48" s="208"/>
      <c r="D48" s="578">
        <f>SUM(D38:D47)</f>
        <v>-2965</v>
      </c>
      <c r="E48" s="579"/>
      <c r="F48" s="580">
        <f>SUM(F38:F47)</f>
        <v>1713</v>
      </c>
      <c r="G48" s="209"/>
      <c r="H48" s="641"/>
    </row>
    <row r="49" spans="1:9" s="210" customFormat="1" ht="12">
      <c r="A49" s="563" t="s">
        <v>234</v>
      </c>
      <c r="B49" s="207"/>
      <c r="C49" s="208"/>
      <c r="D49" s="578">
        <v>240</v>
      </c>
      <c r="E49" s="579"/>
      <c r="F49" s="580">
        <v>1083</v>
      </c>
      <c r="G49" s="209"/>
      <c r="H49" s="641"/>
    </row>
    <row r="50" spans="1:9" s="210" customFormat="1" ht="12">
      <c r="A50" s="377" t="s">
        <v>267</v>
      </c>
      <c r="B50" s="207"/>
      <c r="C50" s="208"/>
      <c r="D50" s="578">
        <v>-3205</v>
      </c>
      <c r="E50" s="579"/>
      <c r="F50" s="580">
        <v>630</v>
      </c>
      <c r="G50" s="209"/>
      <c r="H50" s="641"/>
    </row>
    <row r="51" spans="1:9" s="198" customFormat="1" ht="12">
      <c r="A51" s="378" t="s">
        <v>120</v>
      </c>
      <c r="B51" s="2"/>
      <c r="C51" s="201"/>
      <c r="D51" s="578">
        <v>-21</v>
      </c>
      <c r="E51" s="579"/>
      <c r="F51" s="580">
        <v>-38</v>
      </c>
      <c r="G51" s="202"/>
      <c r="H51" s="641"/>
    </row>
    <row r="52" spans="1:9" s="210" customFormat="1" ht="12">
      <c r="A52" s="374" t="s">
        <v>254</v>
      </c>
      <c r="B52" s="211"/>
      <c r="C52" s="212"/>
      <c r="D52" s="586">
        <f>D51+D48+D34+D22</f>
        <v>-775</v>
      </c>
      <c r="E52" s="587"/>
      <c r="F52" s="588">
        <f>F51+F48+F34+F22</f>
        <v>-179</v>
      </c>
      <c r="G52" s="224"/>
      <c r="H52" s="641"/>
      <c r="I52" s="546"/>
    </row>
    <row r="53" spans="1:9" s="210" customFormat="1" ht="13.5">
      <c r="A53" s="379" t="s">
        <v>235</v>
      </c>
      <c r="B53" s="225"/>
      <c r="C53" s="407">
        <v>13</v>
      </c>
      <c r="D53" s="589">
        <v>2450</v>
      </c>
      <c r="E53" s="590"/>
      <c r="F53" s="591">
        <v>2629</v>
      </c>
      <c r="G53" s="226"/>
      <c r="H53" s="641"/>
      <c r="I53" s="399"/>
    </row>
    <row r="54" spans="1:9" s="210" customFormat="1" ht="14.25" thickBot="1">
      <c r="A54" s="380" t="s">
        <v>236</v>
      </c>
      <c r="B54" s="313"/>
      <c r="C54" s="215">
        <v>13</v>
      </c>
      <c r="D54" s="592">
        <f>SUM(D52:D53)</f>
        <v>1675</v>
      </c>
      <c r="E54" s="593"/>
      <c r="F54" s="594">
        <f>SUM(F52:F53)</f>
        <v>2450</v>
      </c>
      <c r="G54" s="227"/>
      <c r="H54" s="641"/>
    </row>
    <row r="55" spans="1:9" s="210" customFormat="1" ht="13.5">
      <c r="A55" s="381" t="s">
        <v>237</v>
      </c>
      <c r="B55" s="221"/>
      <c r="C55" s="222"/>
      <c r="D55" s="595"/>
      <c r="E55" s="596"/>
      <c r="F55" s="597"/>
      <c r="G55" s="223"/>
      <c r="H55" s="641"/>
    </row>
    <row r="56" spans="1:9" s="198" customFormat="1" ht="12">
      <c r="A56" s="184" t="s">
        <v>15</v>
      </c>
      <c r="B56" s="1"/>
      <c r="C56" s="158"/>
      <c r="D56" s="598"/>
      <c r="E56" s="599"/>
      <c r="F56" s="600"/>
      <c r="G56" s="203"/>
      <c r="H56" s="641"/>
    </row>
    <row r="57" spans="1:9" s="198" customFormat="1" ht="12">
      <c r="B57" s="184" t="s">
        <v>16</v>
      </c>
      <c r="C57" s="158"/>
      <c r="D57" s="571">
        <v>656</v>
      </c>
      <c r="E57" s="572"/>
      <c r="F57" s="573">
        <v>787</v>
      </c>
      <c r="G57" s="121"/>
      <c r="H57" s="641"/>
    </row>
    <row r="58" spans="1:9" s="198" customFormat="1" ht="12">
      <c r="B58" s="184" t="s">
        <v>17</v>
      </c>
      <c r="C58" s="158"/>
      <c r="D58" s="571">
        <v>12</v>
      </c>
      <c r="E58" s="572"/>
      <c r="F58" s="573">
        <v>103</v>
      </c>
      <c r="G58" s="121"/>
      <c r="H58" s="641"/>
    </row>
    <row r="59" spans="1:9" s="198" customFormat="1" ht="12">
      <c r="A59" s="184" t="s">
        <v>18</v>
      </c>
      <c r="B59" s="1"/>
      <c r="C59" s="158"/>
      <c r="D59" s="598"/>
      <c r="E59" s="601"/>
      <c r="F59" s="600"/>
      <c r="H59" s="641"/>
    </row>
    <row r="60" spans="1:9" s="198" customFormat="1" ht="12">
      <c r="B60" s="184" t="s">
        <v>16</v>
      </c>
      <c r="C60" s="158"/>
      <c r="D60" s="571">
        <v>18</v>
      </c>
      <c r="E60" s="572"/>
      <c r="F60" s="573">
        <v>18</v>
      </c>
      <c r="G60" s="121"/>
      <c r="H60" s="641"/>
    </row>
    <row r="61" spans="1:9" s="198" customFormat="1" thickBot="1">
      <c r="B61" s="382" t="s">
        <v>17</v>
      </c>
      <c r="C61" s="204"/>
      <c r="D61" s="602">
        <v>1</v>
      </c>
      <c r="E61" s="603"/>
      <c r="F61" s="604">
        <v>23</v>
      </c>
      <c r="G61" s="205"/>
      <c r="H61" s="641"/>
    </row>
    <row r="62" spans="1:9" ht="12" customHeight="1">
      <c r="A62" s="408" t="s">
        <v>135</v>
      </c>
      <c r="B62" s="708" t="s">
        <v>242</v>
      </c>
      <c r="C62" s="708"/>
      <c r="D62" s="541"/>
      <c r="E62" s="541"/>
      <c r="F62" s="541"/>
      <c r="G62" s="542"/>
      <c r="H62" s="641"/>
    </row>
    <row r="63" spans="1:9" ht="23.45" customHeight="1">
      <c r="A63" s="391" t="s">
        <v>136</v>
      </c>
      <c r="B63" s="707" t="s">
        <v>259</v>
      </c>
      <c r="C63" s="707"/>
      <c r="D63" s="707"/>
      <c r="E63" s="707"/>
      <c r="F63" s="707"/>
      <c r="G63" s="383"/>
      <c r="H63" s="641"/>
      <c r="I63" s="619"/>
    </row>
    <row r="64" spans="1:9" s="119" customFormat="1" ht="22.5" customHeight="1">
      <c r="A64" s="383" t="s">
        <v>137</v>
      </c>
      <c r="B64" s="707" t="s">
        <v>245</v>
      </c>
      <c r="C64" s="707"/>
      <c r="D64" s="707"/>
      <c r="E64" s="707"/>
      <c r="F64" s="707"/>
      <c r="G64" s="707"/>
      <c r="H64" s="641"/>
    </row>
    <row r="65" spans="1:8" s="119" customFormat="1" ht="24.75" customHeight="1">
      <c r="A65" s="387" t="s">
        <v>125</v>
      </c>
      <c r="B65" s="707" t="s">
        <v>246</v>
      </c>
      <c r="C65" s="707"/>
      <c r="D65" s="707"/>
      <c r="E65" s="707"/>
      <c r="F65" s="707"/>
      <c r="G65" s="383"/>
      <c r="H65" s="641"/>
    </row>
    <row r="66" spans="1:8" s="119" customFormat="1" ht="35.25" customHeight="1">
      <c r="A66" s="387" t="s">
        <v>142</v>
      </c>
      <c r="B66" s="707" t="s">
        <v>247</v>
      </c>
      <c r="C66" s="707"/>
      <c r="D66" s="707"/>
      <c r="E66" s="707"/>
      <c r="F66" s="707"/>
      <c r="G66" s="707"/>
      <c r="H66" s="641"/>
    </row>
    <row r="67" spans="1:8" s="119" customFormat="1">
      <c r="A67" s="387"/>
      <c r="B67" s="560"/>
      <c r="C67" s="560"/>
      <c r="D67" s="560"/>
      <c r="E67" s="560"/>
      <c r="F67" s="560"/>
      <c r="G67" s="560"/>
      <c r="H67" s="641"/>
    </row>
    <row r="68" spans="1:8" ht="15" customHeight="1">
      <c r="A68" s="314"/>
      <c r="B68" s="314" t="s">
        <v>93</v>
      </c>
      <c r="C68" s="314"/>
      <c r="D68" s="314"/>
      <c r="E68" s="314"/>
      <c r="F68" s="314"/>
      <c r="G68" s="314"/>
      <c r="H68" s="641"/>
    </row>
  </sheetData>
  <mergeCells count="9">
    <mergeCell ref="B66:G66"/>
    <mergeCell ref="B65:F65"/>
    <mergeCell ref="B62:C62"/>
    <mergeCell ref="B64:G64"/>
    <mergeCell ref="A1:F1"/>
    <mergeCell ref="A2:N2"/>
    <mergeCell ref="A3:F3"/>
    <mergeCell ref="A4:F4"/>
    <mergeCell ref="B63:F63"/>
  </mergeCells>
  <pageMargins left="0.70866141732283505" right="0.70866141732283505" top="0.74803149606299202" bottom="0.74803149599999996" header="0.31496062992126" footer="0.31496062992126"/>
  <pageSetup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Quarterly</vt:lpstr>
      <vt:lpstr>P&amp;L 5Y</vt:lpstr>
      <vt:lpstr>BS 5Y</vt:lpstr>
      <vt:lpstr>P&amp;L</vt:lpstr>
      <vt:lpstr>Comprehensive Income</vt:lpstr>
      <vt:lpstr>Balance Sheet</vt:lpstr>
      <vt:lpstr>Changes in equity YTD</vt:lpstr>
      <vt:lpstr>Cash Flow</vt:lpstr>
      <vt:lpstr>'Balance Sheet'!Print_Area</vt:lpstr>
      <vt:lpstr>'BS 5Y'!Print_Area</vt:lpstr>
      <vt:lpstr>'Cash Flow'!Print_Area</vt:lpstr>
      <vt:lpstr>'Changes in equity YTD'!Print_Area</vt:lpstr>
      <vt:lpstr>'P&amp;L 5Y'!Print_Area</vt:lpstr>
      <vt:lpstr>Quarterly!Print_Area</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BBD 9.30.2014 WB</dc:title>
  <dc:creator>Workiva - Sophie Cauchon</dc:creator>
  <cp:lastModifiedBy>Carol Hua Cheng</cp:lastModifiedBy>
  <cp:lastPrinted>2021-02-09T16:11:35Z</cp:lastPrinted>
  <dcterms:created xsi:type="dcterms:W3CDTF">2016-08-22T18:02:51Z</dcterms:created>
  <dcterms:modified xsi:type="dcterms:W3CDTF">2022-02-09T23:28:57Z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